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DieseArbeitsmappe"/>
  <mc:AlternateContent xmlns:mc="http://schemas.openxmlformats.org/markup-compatibility/2006">
    <mc:Choice Requires="x15">
      <x15ac:absPath xmlns:x15ac="http://schemas.microsoft.com/office/spreadsheetml/2010/11/ac" url="C:\Users\DAV Kaiserslautern\Desktop\webseite\Materialverleih 2026\"/>
    </mc:Choice>
  </mc:AlternateContent>
  <xr:revisionPtr revIDLastSave="0" documentId="13_ncr:1_{5E5F9003-9DDB-497C-8589-E27040CE3C5E}" xr6:coauthVersionLast="47" xr6:coauthVersionMax="47" xr10:uidLastSave="{00000000-0000-0000-0000-000000000000}"/>
  <bookViews>
    <workbookView xWindow="28680" yWindow="-120" windowWidth="29040" windowHeight="15720" tabRatio="553" xr2:uid="{00000000-000D-0000-FFFF-FFFF00000000}"/>
  </bookViews>
  <sheets>
    <sheet name="Materialliste" sheetId="6"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94" i="6" l="1"/>
  <c r="P94" i="6" s="1"/>
  <c r="N97" i="6"/>
  <c r="P97" i="6" s="1"/>
  <c r="N100" i="6"/>
  <c r="P100" i="6" s="1"/>
  <c r="N91" i="6"/>
  <c r="P91" i="6" s="1"/>
  <c r="N88" i="6"/>
  <c r="P88" i="6" s="1"/>
  <c r="J39" i="6"/>
  <c r="P50" i="6" s="1"/>
  <c r="I139" i="6"/>
  <c r="N132" i="6"/>
  <c r="P132" i="6" s="1"/>
  <c r="N125" i="6"/>
  <c r="P125" i="6" s="1"/>
  <c r="N61" i="6"/>
  <c r="P61" i="6" s="1"/>
  <c r="N65" i="6"/>
  <c r="P65" i="6" s="1"/>
  <c r="N76" i="6"/>
  <c r="P76" i="6" s="1"/>
  <c r="J45" i="6"/>
  <c r="N134" i="6"/>
  <c r="P134" i="6" s="1"/>
  <c r="N133" i="6"/>
  <c r="P133" i="6" s="1"/>
  <c r="N128" i="6"/>
  <c r="P128" i="6" s="1"/>
  <c r="N121" i="6"/>
  <c r="P121" i="6" s="1"/>
  <c r="N118" i="6"/>
  <c r="P118" i="6" s="1"/>
  <c r="N114" i="6"/>
  <c r="P114" i="6" s="1"/>
  <c r="N110" i="6"/>
  <c r="P110" i="6" s="1"/>
  <c r="N106" i="6"/>
  <c r="P106" i="6" s="1"/>
  <c r="N103" i="6"/>
  <c r="P103" i="6" s="1"/>
  <c r="N85" i="6"/>
  <c r="P85" i="6" s="1"/>
  <c r="N82" i="6"/>
  <c r="P82" i="6" s="1"/>
  <c r="N79" i="6"/>
  <c r="P79" i="6" s="1"/>
  <c r="N69" i="6"/>
  <c r="P69" i="6" s="1"/>
  <c r="N59" i="6"/>
  <c r="P59" i="6" s="1"/>
  <c r="J41" i="6"/>
  <c r="J50" i="6"/>
  <c r="D42" i="6"/>
  <c r="Q138" i="6" l="1"/>
  <c r="D41" i="6" s="1"/>
  <c r="E45" i="6" s="1"/>
</calcChain>
</file>

<file path=xl/sharedStrings.xml><?xml version="1.0" encoding="utf-8"?>
<sst xmlns="http://schemas.openxmlformats.org/spreadsheetml/2006/main" count="173" uniqueCount="135">
  <si>
    <t>HMS mit Ball-lock</t>
  </si>
  <si>
    <t>HMS Safe-Biner</t>
  </si>
  <si>
    <t>Smart -einfach-</t>
  </si>
  <si>
    <t>Schneeschuhe</t>
  </si>
  <si>
    <t>Steil-Eisgeräte</t>
  </si>
  <si>
    <t>Eispickel</t>
  </si>
  <si>
    <t>Gegenstand</t>
  </si>
  <si>
    <t>Abholung:</t>
  </si>
  <si>
    <t>Rückgabe:</t>
  </si>
  <si>
    <t>Artikel-Nummer 
(wird ausgefüllt)</t>
  </si>
  <si>
    <t>Euro pro Woche</t>
  </si>
  <si>
    <t>Summe</t>
  </si>
  <si>
    <t>Unterschrift Mitglied:</t>
  </si>
  <si>
    <t xml:space="preserve">                                                                                         Rechnungs-Nummer :</t>
  </si>
  <si>
    <t>Ausrüstungsmiete zur Abholung</t>
  </si>
  <si>
    <t>bitte die grün hinterlegten Felder ausfüllen</t>
  </si>
  <si>
    <t>Vorname:</t>
  </si>
  <si>
    <t>Name:</t>
  </si>
  <si>
    <t>Geb.-Tag:</t>
  </si>
  <si>
    <t>Mitgliedsnummer:</t>
  </si>
  <si>
    <t>Tel.-Nr.:</t>
  </si>
  <si>
    <t>E-Mail:</t>
  </si>
  <si>
    <t>Hinweise für die Ausleihe:</t>
  </si>
  <si>
    <t>Die ausgehängte Datenschutzerklärung habe ich gelesen und erkläre mich damit einverstanden.</t>
  </si>
  <si>
    <r>
      <rPr>
        <b/>
        <sz val="12"/>
        <color theme="1"/>
        <rFont val="Arial"/>
        <family val="2"/>
      </rPr>
      <t>Ausrüstungs-miete</t>
    </r>
    <r>
      <rPr>
        <sz val="12"/>
        <color theme="1"/>
        <rFont val="Arial"/>
        <family val="2"/>
      </rPr>
      <t xml:space="preserve"> Gesamtsumme 
(siehe Aufstellung Seite 2):</t>
    </r>
  </si>
  <si>
    <t>Bezahlt am:</t>
  </si>
  <si>
    <t>Rückgabedatum Kaution:</t>
  </si>
  <si>
    <t>Kaution zurück erhalten
Unterschrift Mitglied:</t>
  </si>
  <si>
    <t>Sektion Kaiserslautern des Deutschen Alpenvereins</t>
  </si>
  <si>
    <t>/2026</t>
  </si>
  <si>
    <t>E-Mail: info@dav-kaiserslautern.de</t>
  </si>
  <si>
    <r>
      <rPr>
        <sz val="11"/>
        <color theme="1"/>
        <rFont val="Arial"/>
        <family val="2"/>
      </rPr>
      <t>Ich miete von der Sektion Kaiserslautern die nachfolgend aufgeführten Gegenstände. Ich weiß, dass die Gebühr keine Benutzungs-, sondern eine Mietgebühr ist, die auch im Nachhinein (bei Nichtabholung) erhoben werden kann. Ich hafte für Beschädigung durch unsachgemässen Gebrauch oder Verlust der ausgeliehenen Gegenstände. In diesem Falle wird mir der Wiederbeschaffungswert des Leihgegenstandes in Rechnung gestellt . Bei Unfall oder Nichtfunktion der Gegenstände verzichte ich auf die Geltendmachung von Schadenersatzansprüchen gegen die Sektion Kaiserslautern, soweit der Schaden nicht durch bestehende Haftpflichtversicherungen abgedeckt ist und es sich um leichte Fahrlässigkeit handelt. Bei der Abholung bzw. vor Gebrauch überprüfe ich die Gegenstände auf Funktionsfähigkeit oder etwaige Mängel. Bei der Rückgabe bin ich verpflichtet, in der Mietzeit aufgetretene Mängel, Beschädigungen oder besondere Vorkommnisse unaufgefordert mitzuteilen. Das Material muss sauber und in ordnungsgemässen Zustand zurück gegeben werden. Bei früherer Rückgabe besteht kein Anspruch auf</t>
    </r>
    <r>
      <rPr>
        <sz val="12"/>
        <color theme="1"/>
        <rFont val="Arial"/>
        <family val="2"/>
      </rPr>
      <t xml:space="preserve"> </t>
    </r>
    <r>
      <rPr>
        <sz val="11"/>
        <color theme="1"/>
        <rFont val="Arial"/>
        <family val="2"/>
      </rPr>
      <t>Rückzahlung der Mietgebühr. Der Leihvertrag gilt erst dann als aufgelöst, wenn seitens der Sektion Mängelfreiheit am entliehenen Gegenstand festgestellt wurde.</t>
    </r>
  </si>
  <si>
    <t>Kaiserslautern</t>
  </si>
  <si>
    <t>Helm:</t>
  </si>
  <si>
    <t>Bandschlingen:</t>
  </si>
  <si>
    <t>Klettergurt Sitzgurt :</t>
  </si>
  <si>
    <t>Karabiner:</t>
  </si>
  <si>
    <t xml:space="preserve">Expressschlingen: </t>
  </si>
  <si>
    <t xml:space="preserve">Bremsassistent: Ohm 2 </t>
  </si>
  <si>
    <t>Steigklemmen</t>
  </si>
  <si>
    <t xml:space="preserve">Seilrollen  </t>
  </si>
  <si>
    <t>Reepschnur</t>
  </si>
  <si>
    <t>Klettersteigsets</t>
  </si>
  <si>
    <t>Hochtouren</t>
  </si>
  <si>
    <t>Neox</t>
  </si>
  <si>
    <t>Pinch</t>
  </si>
  <si>
    <t>Reverso</t>
  </si>
  <si>
    <t>Jul²</t>
  </si>
  <si>
    <t>Tuber-doppelt-</t>
  </si>
  <si>
    <t>Mega-Jul</t>
  </si>
  <si>
    <t>GriGri</t>
  </si>
  <si>
    <t>Sicherungsgeräte:</t>
  </si>
  <si>
    <t xml:space="preserve">HMS Schrauber </t>
  </si>
  <si>
    <t>kleiner Schrauber</t>
  </si>
  <si>
    <t xml:space="preserve"> oval Safe-Biner </t>
  </si>
  <si>
    <t>60cm</t>
  </si>
  <si>
    <t>120 cm</t>
  </si>
  <si>
    <t>30 cm</t>
  </si>
  <si>
    <t>mittel</t>
  </si>
  <si>
    <t>groß</t>
  </si>
  <si>
    <t>Jumar -ohne Griff-</t>
  </si>
  <si>
    <t>Jumar -mit Griff-</t>
  </si>
  <si>
    <t>ohne Rücklaufsperre</t>
  </si>
  <si>
    <t xml:space="preserve">mit Rücklaufsperre (nicht lösbar) </t>
  </si>
  <si>
    <t>Mini Traxtion (lösbare Rücklaufsperre)</t>
  </si>
  <si>
    <t>8 mm</t>
  </si>
  <si>
    <t>6 mm</t>
  </si>
  <si>
    <t>Edelrid</t>
  </si>
  <si>
    <t>Mammut</t>
  </si>
  <si>
    <t>Datum</t>
  </si>
  <si>
    <r>
      <t xml:space="preserve"> </t>
    </r>
    <r>
      <rPr>
        <b/>
        <sz val="14"/>
        <color rgb="FF000000"/>
        <rFont val="Arial"/>
        <family val="2"/>
      </rPr>
      <t>Klettersteigsets</t>
    </r>
  </si>
  <si>
    <r>
      <rPr>
        <b/>
        <sz val="14"/>
        <color rgb="FF000000"/>
        <rFont val="Arial"/>
        <family val="2"/>
      </rPr>
      <t>Skitouren</t>
    </r>
    <r>
      <rPr>
        <sz val="14"/>
        <color rgb="FF000000"/>
        <rFont val="Arial"/>
        <family val="2"/>
      </rPr>
      <t xml:space="preserve"> </t>
    </r>
    <r>
      <rPr>
        <b/>
        <sz val="14"/>
        <color rgb="FF000000"/>
        <rFont val="Arial"/>
        <family val="2"/>
      </rPr>
      <t>etc.</t>
    </r>
  </si>
  <si>
    <t>TSL in Hülle (gelb)</t>
  </si>
  <si>
    <t>Tubbs (schwarz/blau)</t>
  </si>
  <si>
    <t>Tubbs (schwarz/orange)</t>
  </si>
  <si>
    <t>TSL in Hülle (grün)</t>
  </si>
  <si>
    <r>
      <t xml:space="preserve">Steigeisen </t>
    </r>
    <r>
      <rPr>
        <b/>
        <sz val="14"/>
        <color rgb="FF000000"/>
        <rFont val="Arial"/>
        <family val="2"/>
      </rPr>
      <t>mit</t>
    </r>
    <r>
      <rPr>
        <sz val="14"/>
        <color rgb="FF000000"/>
        <rFont val="Arial"/>
        <family val="2"/>
      </rPr>
      <t xml:space="preserve"> Stahlplatte</t>
    </r>
  </si>
  <si>
    <r>
      <t xml:space="preserve">Steigeisen </t>
    </r>
    <r>
      <rPr>
        <b/>
        <sz val="14"/>
        <color rgb="FF000000"/>
        <rFont val="Arial"/>
        <family val="2"/>
      </rPr>
      <t>ohne</t>
    </r>
    <r>
      <rPr>
        <sz val="14"/>
        <color rgb="FF000000"/>
        <rFont val="Arial"/>
        <family val="2"/>
      </rPr>
      <t xml:space="preserve"> Stahlplatte</t>
    </r>
  </si>
  <si>
    <t>Grivel mit Körbchen vorne (Steileis) +Kipphebel</t>
  </si>
  <si>
    <t>Grivel mit Bügel vorne (Steileis) + Kipphebel</t>
  </si>
  <si>
    <r>
      <t xml:space="preserve">Salewa </t>
    </r>
    <r>
      <rPr>
        <b/>
        <sz val="12"/>
        <color rgb="FF000000"/>
        <rFont val="Arial"/>
        <family val="2"/>
      </rPr>
      <t xml:space="preserve">ohne </t>
    </r>
    <r>
      <rPr>
        <sz val="12"/>
        <color rgb="FF000000"/>
        <rFont val="Arial"/>
        <family val="2"/>
      </rPr>
      <t>Frontzacken mit Riemen</t>
    </r>
  </si>
  <si>
    <r>
      <t xml:space="preserve">Salewa </t>
    </r>
    <r>
      <rPr>
        <b/>
        <sz val="12"/>
        <color rgb="FF000000"/>
        <rFont val="Arial"/>
        <family val="2"/>
      </rPr>
      <t>mit</t>
    </r>
    <r>
      <rPr>
        <sz val="12"/>
        <color rgb="FF000000"/>
        <rFont val="Arial"/>
        <family val="2"/>
      </rPr>
      <t xml:space="preserve"> Frontzacken mit Riemen</t>
    </r>
  </si>
  <si>
    <r>
      <t xml:space="preserve">Lucky </t>
    </r>
    <r>
      <rPr>
        <b/>
        <sz val="14"/>
        <color rgb="FF000000"/>
        <rFont val="Arial"/>
        <family val="2"/>
      </rPr>
      <t>mit</t>
    </r>
    <r>
      <rPr>
        <sz val="14"/>
        <color rgb="FF000000"/>
        <rFont val="Arial"/>
        <family val="2"/>
      </rPr>
      <t xml:space="preserve"> Frontzacken mit Riemen</t>
    </r>
  </si>
  <si>
    <r>
      <t xml:space="preserve">Grödeln </t>
    </r>
    <r>
      <rPr>
        <b/>
        <sz val="14"/>
        <color rgb="FF000000"/>
        <rFont val="Arial"/>
        <family val="2"/>
      </rPr>
      <t>mit</t>
    </r>
    <r>
      <rPr>
        <sz val="14"/>
        <color rgb="FF000000"/>
        <rFont val="Arial"/>
        <family val="2"/>
      </rPr>
      <t xml:space="preserve"> Riemen</t>
    </r>
  </si>
  <si>
    <t>Eisschrauben (vaude)</t>
  </si>
  <si>
    <t>Grivel 16cm</t>
  </si>
  <si>
    <t>Grivel 20 cm</t>
  </si>
  <si>
    <r>
      <t xml:space="preserve">LVS Geräte  DSP Pieps in Tragetasche </t>
    </r>
    <r>
      <rPr>
        <b/>
        <sz val="14"/>
        <color rgb="FF000000"/>
        <rFont val="Arial"/>
        <family val="2"/>
      </rPr>
      <t>ohne</t>
    </r>
    <r>
      <rPr>
        <sz val="14"/>
        <color rgb="FF000000"/>
        <rFont val="Arial"/>
        <family val="2"/>
      </rPr>
      <t xml:space="preserve"> Batterien</t>
    </r>
  </si>
  <si>
    <t>gerade -kurz-</t>
  </si>
  <si>
    <t>gerade-lang-</t>
  </si>
  <si>
    <t>Alpinklettern</t>
  </si>
  <si>
    <t>Kostenstelle:</t>
  </si>
  <si>
    <t>Zahlungsart auswählen</t>
  </si>
  <si>
    <t xml:space="preserve">  bitte Menge auswählen</t>
  </si>
  <si>
    <t>EC</t>
  </si>
  <si>
    <t>bitte Größe auswählen</t>
  </si>
  <si>
    <t>Anzahl insg.</t>
  </si>
  <si>
    <r>
      <t xml:space="preserve">Höhe </t>
    </r>
    <r>
      <rPr>
        <b/>
        <sz val="12"/>
        <color theme="1"/>
        <rFont val="Arial"/>
        <family val="2"/>
      </rPr>
      <t>Kaution:</t>
    </r>
  </si>
  <si>
    <t>Set(s) a 6 Stk</t>
  </si>
  <si>
    <r>
      <t xml:space="preserve">Paar Petzl Charlet Moser </t>
    </r>
    <r>
      <rPr>
        <b/>
        <sz val="14"/>
        <color rgb="FF000000"/>
        <rFont val="Arial"/>
        <family val="2"/>
      </rPr>
      <t xml:space="preserve">ohne </t>
    </r>
    <r>
      <rPr>
        <sz val="14"/>
        <color rgb="FF000000"/>
        <rFont val="Arial"/>
        <family val="2"/>
      </rPr>
      <t xml:space="preserve">Handschlaufen </t>
    </r>
    <r>
      <rPr>
        <b/>
        <sz val="14"/>
        <color rgb="FF000000"/>
        <rFont val="Arial"/>
        <family val="2"/>
      </rPr>
      <t>mit</t>
    </r>
    <r>
      <rPr>
        <sz val="14"/>
        <color rgb="FF000000"/>
        <rFont val="Arial"/>
        <family val="2"/>
      </rPr>
      <t xml:space="preserve"> Hörnchen</t>
    </r>
  </si>
  <si>
    <r>
      <t xml:space="preserve">Paar Petz Charlet Moser </t>
    </r>
    <r>
      <rPr>
        <b/>
        <sz val="14"/>
        <color rgb="FF000000"/>
        <rFont val="Arial"/>
        <family val="2"/>
      </rPr>
      <t xml:space="preserve">mit </t>
    </r>
    <r>
      <rPr>
        <sz val="14"/>
        <color rgb="FF000000"/>
        <rFont val="Arial"/>
        <family val="2"/>
      </rPr>
      <t>Handschlaufen</t>
    </r>
  </si>
  <si>
    <t>Lawinenschaufel und Sode im Set</t>
  </si>
  <si>
    <t>Die Öffnungszeiten sind:</t>
  </si>
  <si>
    <t>Mo - Fr.: 17:00 - 22:00 Uhr</t>
  </si>
  <si>
    <t>Do. zusätzlich: 09:00 - 14:00 Uhr</t>
  </si>
  <si>
    <t>Sa.: geschlossen</t>
  </si>
  <si>
    <t>So. &amp; Feiertage: 15:00 - 22:00 Uhr</t>
  </si>
  <si>
    <t xml:space="preserve">Ausleihe für: </t>
  </si>
  <si>
    <t>Wochenanzahl:</t>
  </si>
  <si>
    <t>Summe Ausrüstungsmiete</t>
  </si>
  <si>
    <t>Für Nichtmitglieder ist kein Verleih möglich.</t>
  </si>
  <si>
    <t>Die angebenen Preise gelten für Mitglieder der Sektion Kaiserslautern und für Mitglieder mit einer C- Mitgliedschaft.</t>
  </si>
  <si>
    <t>Die Materialausgabe erfolgen wochenweise ab dem Dienstag der jeweils gebuchten Woche während der regulären Öffnungszeiten.</t>
  </si>
  <si>
    <t>Die Rückgabe erfolgt ebenfalls zu den regulären Öffnungszeiten der Kletterhalle.</t>
  </si>
  <si>
    <t xml:space="preserve">Sollte es in den Ferien oder durch Urlaub zu Einschränkungen kommen, kannst du das Material in Ausnahmefällen auch nach individueller Absprache mit dem Material- oder </t>
  </si>
  <si>
    <t>Ausbildungsreferat erhalten.</t>
  </si>
  <si>
    <t xml:space="preserve">Bei verspäteter Rückgabe werden erhöhte Überziehungsgebühren fällig (Kosten der Überziehungswoche plus 50 % Überziehungsgebühr). </t>
  </si>
  <si>
    <t>Bitte melde deinen Materialbedarf möglichst zwei Wochen im Voraus per Email (s.o.) an.</t>
  </si>
  <si>
    <t>Bitte bring deinen Mitgliedsausweis zur Ausleihe mit.</t>
  </si>
  <si>
    <t>Ausrüstungs-miete und  Kaution:</t>
  </si>
  <si>
    <t xml:space="preserve"> (uni )  </t>
  </si>
  <si>
    <t>(M-L)</t>
  </si>
  <si>
    <t xml:space="preserve">Crashpad  </t>
  </si>
  <si>
    <t>Klettergurt Komplettgurt Kind:</t>
  </si>
  <si>
    <t>XXS</t>
  </si>
  <si>
    <t>XS</t>
  </si>
  <si>
    <r>
      <t>Kletterschuhe (</t>
    </r>
    <r>
      <rPr>
        <b/>
        <sz val="11"/>
        <color rgb="FF000000"/>
        <rFont val="Arial"/>
        <family val="2"/>
      </rPr>
      <t>von Größe 26-51</t>
    </r>
    <r>
      <rPr>
        <sz val="14"/>
        <color rgb="FF000000"/>
        <rFont val="Arial"/>
        <family val="2"/>
      </rPr>
      <t>)</t>
    </r>
  </si>
  <si>
    <t>Größe</t>
  </si>
  <si>
    <t>Menge</t>
  </si>
  <si>
    <t>Friends</t>
  </si>
  <si>
    <t>Set a 7 Stk.</t>
  </si>
  <si>
    <t>mit Karabiner&amp;Schlingung</t>
  </si>
  <si>
    <t>Sets a 10 Stk. Stopper</t>
  </si>
  <si>
    <t xml:space="preserve">Klemmkeile mit Klemmkeilentferner  </t>
  </si>
  <si>
    <t>Sets a 8 Stk. Hexentricks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</si>
</sst>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407]d/\ mmmm\ yyyy;@"/>
    <numFmt numFmtId="165" formatCode="#,##0.00\ &quot;€&quot;"/>
    <numFmt numFmtId="166" formatCode="dd/mm/yy;@"/>
  </numFmts>
  <fonts count="35" x14ac:knownFonts="1">
    <font>
      <sz val="11"/>
      <color theme="1"/>
      <name val="Calibri"/>
      <family val="2"/>
      <scheme val="minor"/>
    </font>
    <font>
      <b/>
      <sz val="11"/>
      <color theme="1"/>
      <name val="Calibri"/>
      <family val="2"/>
      <scheme val="minor"/>
    </font>
    <font>
      <sz val="10"/>
      <color theme="1"/>
      <name val="Arial"/>
      <family val="2"/>
    </font>
    <font>
      <sz val="12"/>
      <color theme="1"/>
      <name val="Arial"/>
      <family val="2"/>
    </font>
    <font>
      <b/>
      <sz val="12"/>
      <color theme="1"/>
      <name val="Arial"/>
      <family val="2"/>
    </font>
    <font>
      <sz val="12"/>
      <color theme="1"/>
      <name val="Calibri"/>
      <family val="2"/>
      <scheme val="minor"/>
    </font>
    <font>
      <sz val="14"/>
      <color theme="1"/>
      <name val="Arial"/>
      <family val="2"/>
    </font>
    <font>
      <b/>
      <sz val="14"/>
      <color rgb="FF000000"/>
      <name val="Arial"/>
      <family val="2"/>
    </font>
    <font>
      <sz val="14"/>
      <color rgb="FF000000"/>
      <name val="Arial"/>
      <family val="2"/>
    </font>
    <font>
      <b/>
      <sz val="14"/>
      <color theme="1"/>
      <name val="Calibri"/>
      <family val="2"/>
      <scheme val="minor"/>
    </font>
    <font>
      <b/>
      <sz val="14"/>
      <color theme="1"/>
      <name val="Arial"/>
      <family val="2"/>
    </font>
    <font>
      <sz val="12"/>
      <name val="Calibri"/>
      <family val="2"/>
      <scheme val="minor"/>
    </font>
    <font>
      <sz val="12"/>
      <name val="Arial"/>
      <family val="2"/>
    </font>
    <font>
      <b/>
      <sz val="16"/>
      <color theme="1"/>
      <name val="Arial"/>
      <family val="2"/>
    </font>
    <font>
      <b/>
      <sz val="22"/>
      <color theme="1"/>
      <name val="Arial"/>
      <family val="2"/>
    </font>
    <font>
      <sz val="16"/>
      <color theme="1"/>
      <name val="Arial"/>
      <family val="2"/>
    </font>
    <font>
      <sz val="16"/>
      <color theme="1"/>
      <name val="Calibri"/>
      <family val="2"/>
      <scheme val="minor"/>
    </font>
    <font>
      <b/>
      <sz val="18"/>
      <color theme="1"/>
      <name val="Calibri"/>
      <family val="2"/>
      <scheme val="minor"/>
    </font>
    <font>
      <b/>
      <sz val="18"/>
      <color theme="1"/>
      <name val="Arial"/>
      <family val="2"/>
    </font>
    <font>
      <sz val="11"/>
      <color rgb="FF9C6500"/>
      <name val="Calibri"/>
      <family val="2"/>
      <scheme val="minor"/>
    </font>
    <font>
      <b/>
      <sz val="11"/>
      <color rgb="FF00B050"/>
      <name val="Calibri"/>
      <family val="2"/>
      <scheme val="minor"/>
    </font>
    <font>
      <sz val="11"/>
      <color theme="1"/>
      <name val="Arial"/>
      <family val="2"/>
    </font>
    <font>
      <b/>
      <sz val="12"/>
      <color rgb="FF000000"/>
      <name val="Arial"/>
      <family val="2"/>
    </font>
    <font>
      <b/>
      <sz val="11"/>
      <color rgb="FFFF0000"/>
      <name val="Calibri"/>
      <family val="2"/>
      <scheme val="minor"/>
    </font>
    <font>
      <sz val="12"/>
      <color rgb="FF000000"/>
      <name val="Arial"/>
      <family val="2"/>
    </font>
    <font>
      <sz val="11"/>
      <color rgb="FF000000"/>
      <name val="Calibri"/>
      <family val="2"/>
      <scheme val="minor"/>
    </font>
    <font>
      <sz val="14"/>
      <color rgb="FF000000"/>
      <name val="Arial"/>
      <charset val="1"/>
    </font>
    <font>
      <sz val="14"/>
      <color rgb="FF000000"/>
      <name val="Calibri"/>
      <family val="2"/>
      <scheme val="minor"/>
    </font>
    <font>
      <b/>
      <sz val="11"/>
      <color rgb="FF000000"/>
      <name val="Times New Roman"/>
      <family val="1"/>
    </font>
    <font>
      <sz val="12"/>
      <color rgb="FF000000"/>
      <name val="Times New Roman"/>
      <family val="1"/>
    </font>
    <font>
      <b/>
      <sz val="24"/>
      <color rgb="FF000000"/>
      <name val="Arial"/>
      <family val="2"/>
    </font>
    <font>
      <sz val="10"/>
      <color rgb="FF000000"/>
      <name val="Arial"/>
      <family val="2"/>
    </font>
    <font>
      <sz val="12"/>
      <color rgb="FF000000"/>
      <name val="Calibri"/>
      <family val="2"/>
      <scheme val="minor"/>
    </font>
    <font>
      <b/>
      <sz val="14"/>
      <color rgb="FF000000"/>
      <name val="Calibri"/>
      <family val="2"/>
      <scheme val="minor"/>
    </font>
    <font>
      <b/>
      <sz val="11"/>
      <color rgb="FF000000"/>
      <name val="Arial"/>
      <family val="2"/>
    </font>
  </fonts>
  <fills count="10">
    <fill>
      <patternFill patternType="none"/>
    </fill>
    <fill>
      <patternFill patternType="gray125"/>
    </fill>
    <fill>
      <patternFill patternType="solid">
        <fgColor rgb="FFFFEB9C"/>
      </patternFill>
    </fill>
    <fill>
      <patternFill patternType="solid">
        <fgColor rgb="FFFFFFFF"/>
        <bgColor indexed="64"/>
      </patternFill>
    </fill>
    <fill>
      <patternFill patternType="solid">
        <fgColor theme="9" tint="0.59999389629810485"/>
        <bgColor indexed="64"/>
      </patternFill>
    </fill>
    <fill>
      <patternFill patternType="solid">
        <fgColor rgb="FFFFFFFF"/>
        <bgColor rgb="FF000000"/>
      </patternFill>
    </fill>
    <fill>
      <patternFill patternType="solid">
        <fgColor rgb="FFC6E0B4"/>
        <bgColor rgb="FF000000"/>
      </patternFill>
    </fill>
    <fill>
      <patternFill patternType="solid">
        <fgColor theme="0"/>
        <bgColor indexed="64"/>
      </patternFill>
    </fill>
    <fill>
      <patternFill patternType="solid">
        <fgColor theme="0"/>
        <bgColor rgb="FF000000"/>
      </patternFill>
    </fill>
    <fill>
      <patternFill patternType="solid">
        <fgColor theme="7" tint="0.79998168889431442"/>
        <bgColor indexed="64"/>
      </patternFill>
    </fill>
  </fills>
  <borders count="48">
    <border>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right/>
      <top/>
      <bottom style="medium">
        <color rgb="FF000000"/>
      </bottom>
      <diagonal/>
    </border>
    <border>
      <left/>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n">
        <color indexed="64"/>
      </bottom>
      <diagonal/>
    </border>
    <border>
      <left style="thin">
        <color auto="1"/>
      </left>
      <right/>
      <top/>
      <bottom style="thin">
        <color auto="1"/>
      </bottom>
      <diagonal/>
    </border>
    <border>
      <left/>
      <right style="medium">
        <color indexed="64"/>
      </right>
      <top style="medium">
        <color rgb="FF000000"/>
      </top>
      <bottom style="medium">
        <color rgb="FF000000"/>
      </bottom>
      <diagonal/>
    </border>
    <border>
      <left/>
      <right/>
      <top style="medium">
        <color rgb="FF000000"/>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top style="medium">
        <color rgb="FF000000"/>
      </top>
      <bottom style="medium">
        <color indexed="64"/>
      </bottom>
      <diagonal/>
    </border>
    <border>
      <left style="medium">
        <color rgb="FF000000"/>
      </left>
      <right/>
      <top style="medium">
        <color indexed="64"/>
      </top>
      <bottom style="medium">
        <color rgb="FF000000"/>
      </bottom>
      <diagonal/>
    </border>
    <border>
      <left style="medium">
        <color rgb="FF000000"/>
      </left>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indexed="64"/>
      </right>
      <top style="medium">
        <color indexed="64"/>
      </top>
      <bottom style="medium">
        <color rgb="FF000000"/>
      </bottom>
      <diagonal/>
    </border>
    <border>
      <left/>
      <right style="medium">
        <color indexed="64"/>
      </right>
      <top style="medium">
        <color rgb="FF000000"/>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right style="thin">
        <color auto="1"/>
      </right>
      <top/>
      <bottom style="thin">
        <color auto="1"/>
      </bottom>
      <diagonal/>
    </border>
    <border>
      <left style="thin">
        <color indexed="64"/>
      </left>
      <right/>
      <top/>
      <bottom style="medium">
        <color indexed="64"/>
      </bottom>
      <diagonal/>
    </border>
    <border>
      <left/>
      <right/>
      <top/>
      <bottom style="double">
        <color indexed="64"/>
      </bottom>
      <diagonal/>
    </border>
  </borders>
  <cellStyleXfs count="2">
    <xf numFmtId="0" fontId="0" fillId="0" borderId="0"/>
    <xf numFmtId="0" fontId="19" fillId="2" borderId="0" applyNumberFormat="0" applyBorder="0" applyAlignment="0" applyProtection="0"/>
  </cellStyleXfs>
  <cellXfs count="301">
    <xf numFmtId="0" fontId="0" fillId="0" borderId="0" xfId="0"/>
    <xf numFmtId="0" fontId="7" fillId="3" borderId="8" xfId="0" applyFont="1" applyFill="1" applyBorder="1" applyAlignment="1">
      <alignment horizontal="center" vertical="center" wrapText="1"/>
    </xf>
    <xf numFmtId="0" fontId="3" fillId="3" borderId="9"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justify" vertical="center" wrapText="1"/>
    </xf>
    <xf numFmtId="0" fontId="12" fillId="3" borderId="0" xfId="0" applyFont="1" applyFill="1" applyAlignment="1">
      <alignment horizontal="justify" vertical="center" wrapText="1"/>
    </xf>
    <xf numFmtId="0" fontId="19" fillId="2" borderId="0" xfId="1"/>
    <xf numFmtId="49" fontId="8" fillId="3" borderId="5" xfId="0" applyNumberFormat="1" applyFont="1" applyFill="1" applyBorder="1" applyAlignment="1">
      <alignment horizontal="justify" vertical="center" wrapText="1"/>
    </xf>
    <xf numFmtId="49" fontId="8" fillId="3" borderId="8" xfId="0" applyNumberFormat="1" applyFont="1" applyFill="1" applyBorder="1" applyAlignment="1">
      <alignment horizontal="justify" vertical="center" wrapText="1"/>
    </xf>
    <xf numFmtId="165" fontId="8" fillId="3" borderId="5" xfId="0" applyNumberFormat="1" applyFont="1" applyFill="1" applyBorder="1" applyAlignment="1">
      <alignment horizontal="center" vertical="center" wrapText="1"/>
    </xf>
    <xf numFmtId="49" fontId="8" fillId="3" borderId="21" xfId="0" applyNumberFormat="1" applyFont="1" applyFill="1" applyBorder="1" applyAlignment="1">
      <alignment horizontal="justify" vertical="center" wrapText="1"/>
    </xf>
    <xf numFmtId="165" fontId="8" fillId="3" borderId="7" xfId="0" applyNumberFormat="1" applyFont="1" applyFill="1" applyBorder="1" applyAlignment="1">
      <alignment horizontal="center" vertical="center" wrapText="1"/>
    </xf>
    <xf numFmtId="49" fontId="8" fillId="3" borderId="22" xfId="0" applyNumberFormat="1" applyFont="1" applyFill="1" applyBorder="1" applyAlignment="1">
      <alignment horizontal="justify" vertical="center" wrapText="1"/>
    </xf>
    <xf numFmtId="165" fontId="8" fillId="3" borderId="7" xfId="0" applyNumberFormat="1" applyFont="1" applyFill="1" applyBorder="1" applyAlignment="1">
      <alignment horizontal="center" vertical="top" wrapText="1"/>
    </xf>
    <xf numFmtId="165" fontId="8" fillId="3" borderId="4" xfId="0" applyNumberFormat="1" applyFont="1" applyFill="1" applyBorder="1" applyAlignment="1">
      <alignment horizontal="center" vertical="top" wrapText="1"/>
    </xf>
    <xf numFmtId="0" fontId="3" fillId="3" borderId="12" xfId="0" applyFont="1" applyFill="1" applyBorder="1" applyAlignment="1">
      <alignment horizontal="justify" vertical="center" wrapText="1"/>
    </xf>
    <xf numFmtId="49" fontId="8" fillId="3" borderId="18" xfId="0" applyNumberFormat="1" applyFont="1" applyFill="1" applyBorder="1" applyAlignment="1">
      <alignment horizontal="justify" vertical="center" wrapText="1"/>
    </xf>
    <xf numFmtId="49" fontId="8" fillId="3" borderId="20" xfId="0" applyNumberFormat="1" applyFont="1" applyFill="1" applyBorder="1" applyAlignment="1">
      <alignment horizontal="justify" vertical="center" wrapText="1"/>
    </xf>
    <xf numFmtId="49" fontId="8" fillId="3" borderId="0" xfId="0" applyNumberFormat="1" applyFont="1" applyFill="1" applyAlignment="1">
      <alignment horizontal="justify" vertical="center" wrapText="1"/>
    </xf>
    <xf numFmtId="49" fontId="8" fillId="3" borderId="13" xfId="0" applyNumberFormat="1" applyFont="1" applyFill="1" applyBorder="1" applyAlignment="1">
      <alignment horizontal="justify" vertical="center" wrapText="1"/>
    </xf>
    <xf numFmtId="49" fontId="8" fillId="3" borderId="17" xfId="0" applyNumberFormat="1" applyFont="1" applyFill="1" applyBorder="1" applyAlignment="1">
      <alignment horizontal="justify" vertical="center" wrapText="1"/>
    </xf>
    <xf numFmtId="49" fontId="8" fillId="3" borderId="0" xfId="0" applyNumberFormat="1" applyFont="1" applyFill="1" applyAlignment="1">
      <alignment horizontal="center" vertical="center" wrapText="1"/>
    </xf>
    <xf numFmtId="49" fontId="8" fillId="3" borderId="0" xfId="0" applyNumberFormat="1" applyFont="1" applyFill="1" applyAlignment="1">
      <alignment vertical="center" wrapText="1"/>
    </xf>
    <xf numFmtId="49" fontId="8" fillId="3" borderId="0" xfId="0" applyNumberFormat="1" applyFont="1" applyFill="1" applyAlignment="1">
      <alignment horizontal="left" vertical="center" wrapText="1"/>
    </xf>
    <xf numFmtId="49" fontId="8" fillId="3" borderId="5" xfId="0" applyNumberFormat="1" applyFont="1" applyFill="1" applyBorder="1" applyAlignment="1">
      <alignment horizontal="center" vertical="center" wrapText="1"/>
    </xf>
    <xf numFmtId="49" fontId="8" fillId="3" borderId="7" xfId="0" applyNumberFormat="1" applyFont="1" applyFill="1" applyBorder="1" applyAlignment="1">
      <alignment horizontal="justify" vertical="center" wrapText="1"/>
    </xf>
    <xf numFmtId="0" fontId="0" fillId="3" borderId="0" xfId="0" applyFill="1"/>
    <xf numFmtId="0" fontId="7" fillId="3" borderId="0" xfId="0" applyFont="1" applyFill="1" applyAlignment="1">
      <alignment vertical="center" wrapText="1"/>
    </xf>
    <xf numFmtId="0" fontId="0" fillId="3" borderId="18" xfId="0" applyFill="1" applyBorder="1"/>
    <xf numFmtId="0" fontId="0" fillId="3" borderId="5" xfId="0" applyFill="1" applyBorder="1"/>
    <xf numFmtId="166" fontId="3" fillId="3" borderId="0" xfId="0" applyNumberFormat="1" applyFont="1" applyFill="1" applyAlignment="1">
      <alignment horizontal="justify" vertical="center" wrapText="1"/>
    </xf>
    <xf numFmtId="0" fontId="3" fillId="3" borderId="33" xfId="0" applyFont="1" applyFill="1" applyBorder="1" applyAlignment="1">
      <alignment horizontal="justify" vertical="center" wrapText="1"/>
    </xf>
    <xf numFmtId="0" fontId="3" fillId="3" borderId="34" xfId="0" applyFont="1" applyFill="1" applyBorder="1" applyAlignment="1">
      <alignment horizontal="justify" vertical="center" wrapText="1"/>
    </xf>
    <xf numFmtId="166" fontId="3" fillId="3" borderId="12" xfId="0" applyNumberFormat="1" applyFont="1" applyFill="1" applyBorder="1" applyAlignment="1">
      <alignment horizontal="justify" vertical="center" wrapText="1"/>
    </xf>
    <xf numFmtId="0" fontId="3" fillId="3" borderId="29" xfId="0" applyFont="1" applyFill="1" applyBorder="1" applyAlignment="1">
      <alignment horizontal="justify" vertical="center" wrapText="1"/>
    </xf>
    <xf numFmtId="0" fontId="3" fillId="3" borderId="36" xfId="0" applyFont="1" applyFill="1" applyBorder="1" applyAlignment="1">
      <alignment horizontal="justify" vertical="center" wrapText="1"/>
    </xf>
    <xf numFmtId="0" fontId="5" fillId="3" borderId="0" xfId="0" applyFont="1" applyFill="1"/>
    <xf numFmtId="0" fontId="11" fillId="3" borderId="0" xfId="0" applyFont="1" applyFill="1"/>
    <xf numFmtId="0" fontId="0" fillId="3" borderId="0" xfId="0" applyFill="1" applyAlignment="1">
      <alignment horizontal="justify" vertical="center" wrapText="1"/>
    </xf>
    <xf numFmtId="0" fontId="23" fillId="3" borderId="0" xfId="0" applyFont="1" applyFill="1" applyAlignment="1">
      <alignment horizontal="left" vertical="center"/>
    </xf>
    <xf numFmtId="0" fontId="6" fillId="3" borderId="0" xfId="0" applyFont="1" applyFill="1" applyAlignment="1">
      <alignment horizontal="justify"/>
    </xf>
    <xf numFmtId="0" fontId="18" fillId="3" borderId="0" xfId="0" applyFont="1" applyFill="1"/>
    <xf numFmtId="0" fontId="18" fillId="3" borderId="0" xfId="0" applyFont="1" applyFill="1" applyAlignment="1">
      <alignment vertical="center"/>
    </xf>
    <xf numFmtId="0" fontId="2" fillId="3" borderId="0" xfId="0" applyFont="1" applyFill="1" applyAlignment="1">
      <alignment horizontal="justify" vertical="center"/>
    </xf>
    <xf numFmtId="165" fontId="9" fillId="3" borderId="0" xfId="0" applyNumberFormat="1" applyFont="1" applyFill="1"/>
    <xf numFmtId="0" fontId="15" fillId="3" borderId="0" xfId="0" applyFont="1" applyFill="1"/>
    <xf numFmtId="0" fontId="13" fillId="3" borderId="0" xfId="0" applyFont="1" applyFill="1"/>
    <xf numFmtId="0" fontId="16" fillId="3" borderId="0" xfId="0" applyFont="1" applyFill="1"/>
    <xf numFmtId="0" fontId="15" fillId="3" borderId="0" xfId="0" applyFont="1" applyFill="1" applyAlignment="1">
      <alignment wrapText="1"/>
    </xf>
    <xf numFmtId="166" fontId="13" fillId="3" borderId="0" xfId="0" applyNumberFormat="1" applyFont="1" applyFill="1" applyAlignment="1">
      <alignment horizontal="right" vertical="center" wrapText="1"/>
    </xf>
    <xf numFmtId="165" fontId="14" fillId="3" borderId="0" xfId="0" applyNumberFormat="1" applyFont="1" applyFill="1"/>
    <xf numFmtId="0" fontId="8" fillId="3" borderId="0" xfId="0" applyFont="1" applyFill="1" applyAlignment="1">
      <alignment horizontal="justify" vertical="center" wrapText="1"/>
    </xf>
    <xf numFmtId="165" fontId="17" fillId="3" borderId="7" xfId="0" applyNumberFormat="1" applyFont="1" applyFill="1" applyBorder="1" applyAlignment="1">
      <alignment vertical="center"/>
    </xf>
    <xf numFmtId="0" fontId="8" fillId="3" borderId="18" xfId="0" applyFont="1" applyFill="1" applyBorder="1" applyAlignment="1">
      <alignment horizontal="center" vertical="center" wrapText="1"/>
    </xf>
    <xf numFmtId="0" fontId="8" fillId="3" borderId="4" xfId="0" applyFont="1" applyFill="1" applyBorder="1" applyAlignment="1">
      <alignment horizontal="justify" vertical="center" wrapText="1"/>
    </xf>
    <xf numFmtId="0" fontId="7" fillId="0" borderId="7" xfId="0" applyFont="1" applyBorder="1" applyAlignment="1">
      <alignment horizontal="center" vertical="center" wrapText="1"/>
    </xf>
    <xf numFmtId="49" fontId="8" fillId="3" borderId="20" xfId="0" applyNumberFormat="1" applyFont="1" applyFill="1" applyBorder="1" applyAlignment="1">
      <alignment vertical="center" wrapText="1"/>
    </xf>
    <xf numFmtId="0" fontId="0" fillId="0" borderId="13" xfId="0" applyBorder="1"/>
    <xf numFmtId="165" fontId="8" fillId="3" borderId="23" xfId="0" applyNumberFormat="1" applyFont="1" applyFill="1" applyBorder="1" applyAlignment="1">
      <alignment horizontal="center" vertical="top" wrapText="1"/>
    </xf>
    <xf numFmtId="165" fontId="8" fillId="3" borderId="24" xfId="0" applyNumberFormat="1" applyFont="1" applyFill="1" applyBorder="1" applyAlignment="1">
      <alignment horizontal="center" vertical="top" wrapText="1"/>
    </xf>
    <xf numFmtId="165" fontId="8" fillId="3" borderId="6" xfId="0" applyNumberFormat="1" applyFont="1" applyFill="1" applyBorder="1" applyAlignment="1">
      <alignment horizontal="center" vertical="top" wrapText="1"/>
    </xf>
    <xf numFmtId="165" fontId="8" fillId="3" borderId="21" xfId="0" applyNumberFormat="1" applyFont="1" applyFill="1" applyBorder="1" applyAlignment="1">
      <alignment horizontal="center" vertical="top" wrapText="1"/>
    </xf>
    <xf numFmtId="165" fontId="8" fillId="3" borderId="5" xfId="0" applyNumberFormat="1" applyFont="1" applyFill="1" applyBorder="1" applyAlignment="1">
      <alignment horizontal="center" vertical="top" wrapText="1"/>
    </xf>
    <xf numFmtId="0" fontId="25" fillId="5" borderId="0" xfId="0" applyFont="1" applyFill="1" applyAlignment="1">
      <alignment vertical="center"/>
    </xf>
    <xf numFmtId="0" fontId="25" fillId="5" borderId="0" xfId="0" applyFont="1" applyFill="1"/>
    <xf numFmtId="0" fontId="27" fillId="5" borderId="0" xfId="0" applyFont="1" applyFill="1" applyAlignment="1">
      <alignment horizontal="left"/>
    </xf>
    <xf numFmtId="0" fontId="25" fillId="5" borderId="0" xfId="0" applyFont="1" applyFill="1" applyAlignment="1">
      <alignment horizontal="right"/>
    </xf>
    <xf numFmtId="0" fontId="28" fillId="5" borderId="0" xfId="0" applyFont="1" applyFill="1" applyAlignment="1">
      <alignment horizontal="right" wrapText="1"/>
    </xf>
    <xf numFmtId="0" fontId="29" fillId="5" borderId="0" xfId="0" applyFont="1" applyFill="1" applyAlignment="1">
      <alignment horizontal="right" wrapText="1"/>
    </xf>
    <xf numFmtId="0" fontId="31" fillId="5" borderId="0" xfId="0" applyFont="1" applyFill="1" applyAlignment="1">
      <alignment horizontal="justify" vertical="center"/>
    </xf>
    <xf numFmtId="0" fontId="20" fillId="5" borderId="0" xfId="0" applyFont="1" applyFill="1"/>
    <xf numFmtId="0" fontId="24" fillId="5" borderId="0" xfId="0" applyFont="1" applyFill="1" applyAlignment="1">
      <alignment horizontal="justify" vertical="center"/>
    </xf>
    <xf numFmtId="0" fontId="32" fillId="5" borderId="0" xfId="0" applyFont="1" applyFill="1"/>
    <xf numFmtId="0" fontId="11" fillId="5" borderId="0" xfId="0" applyFont="1" applyFill="1"/>
    <xf numFmtId="0" fontId="24" fillId="5" borderId="1" xfId="0" applyFont="1" applyFill="1" applyBorder="1" applyAlignment="1">
      <alignment horizontal="justify" vertical="center" wrapText="1"/>
    </xf>
    <xf numFmtId="0" fontId="24" fillId="5" borderId="2" xfId="0" applyFont="1" applyFill="1" applyBorder="1" applyAlignment="1">
      <alignment horizontal="justify" vertical="center" wrapText="1"/>
    </xf>
    <xf numFmtId="165" fontId="8" fillId="3" borderId="24" xfId="0" applyNumberFormat="1" applyFont="1" applyFill="1" applyBorder="1" applyAlignment="1">
      <alignment vertical="top" wrapText="1"/>
    </xf>
    <xf numFmtId="165" fontId="8" fillId="3" borderId="6" xfId="0" applyNumberFormat="1" applyFont="1" applyFill="1" applyBorder="1" applyAlignment="1">
      <alignment vertical="top" wrapText="1"/>
    </xf>
    <xf numFmtId="165" fontId="8" fillId="4" borderId="8" xfId="0" applyNumberFormat="1" applyFont="1" applyFill="1" applyBorder="1" applyAlignment="1">
      <alignment vertical="center" wrapText="1"/>
    </xf>
    <xf numFmtId="165" fontId="8" fillId="4" borderId="8" xfId="0" applyNumberFormat="1" applyFont="1" applyFill="1" applyBorder="1" applyAlignment="1">
      <alignment horizontal="center" vertical="center" wrapText="1"/>
    </xf>
    <xf numFmtId="0" fontId="8" fillId="4" borderId="7" xfId="0" applyFont="1" applyFill="1" applyBorder="1" applyAlignment="1" applyProtection="1">
      <alignment horizontal="justify" vertical="center" wrapText="1"/>
      <protection locked="0"/>
    </xf>
    <xf numFmtId="0" fontId="7" fillId="0" borderId="8" xfId="0" applyFont="1" applyBorder="1" applyAlignment="1">
      <alignment horizontal="center" vertical="center" wrapText="1"/>
    </xf>
    <xf numFmtId="1" fontId="8" fillId="0" borderId="4" xfId="0" applyNumberFormat="1" applyFont="1" applyBorder="1" applyAlignment="1">
      <alignment horizontal="center" vertical="center" wrapText="1"/>
    </xf>
    <xf numFmtId="1" fontId="8" fillId="0" borderId="7" xfId="0" applyNumberFormat="1" applyFont="1" applyBorder="1" applyAlignment="1">
      <alignment horizontal="center" vertical="center" wrapText="1"/>
    </xf>
    <xf numFmtId="1" fontId="8" fillId="0" borderId="6" xfId="0" applyNumberFormat="1" applyFont="1" applyBorder="1" applyAlignment="1">
      <alignment horizontal="center" vertical="center" wrapText="1"/>
    </xf>
    <xf numFmtId="0" fontId="0" fillId="7" borderId="0" xfId="0" applyFill="1"/>
    <xf numFmtId="1" fontId="8" fillId="0" borderId="23" xfId="0" applyNumberFormat="1" applyFont="1" applyBorder="1" applyAlignment="1">
      <alignment horizontal="center" vertical="center" wrapText="1"/>
    </xf>
    <xf numFmtId="0" fontId="8" fillId="3" borderId="10" xfId="0" applyFont="1" applyFill="1" applyBorder="1" applyAlignment="1">
      <alignment horizontal="justify" vertical="center" wrapText="1"/>
    </xf>
    <xf numFmtId="0" fontId="25" fillId="7" borderId="0" xfId="0" applyFont="1" applyFill="1" applyAlignment="1">
      <alignment vertical="center"/>
    </xf>
    <xf numFmtId="0" fontId="25" fillId="7" borderId="0" xfId="0" applyFont="1" applyFill="1"/>
    <xf numFmtId="0" fontId="25" fillId="7" borderId="0" xfId="0" applyFont="1" applyFill="1" applyAlignment="1">
      <alignment horizontal="right"/>
    </xf>
    <xf numFmtId="0" fontId="25" fillId="8" borderId="0" xfId="0" applyFont="1" applyFill="1"/>
    <xf numFmtId="0" fontId="1" fillId="7" borderId="0" xfId="0" applyFont="1" applyFill="1"/>
    <xf numFmtId="0" fontId="15" fillId="3" borderId="0" xfId="0" applyFont="1" applyFill="1" applyAlignment="1">
      <alignment horizontal="left" wrapText="1"/>
    </xf>
    <xf numFmtId="0" fontId="23" fillId="7" borderId="0" xfId="0" applyFont="1" applyFill="1" applyAlignment="1">
      <alignment horizontal="center" vertical="center"/>
    </xf>
    <xf numFmtId="49" fontId="8" fillId="7" borderId="0" xfId="0" applyNumberFormat="1" applyFont="1" applyFill="1" applyAlignment="1">
      <alignment horizontal="justify" vertical="center" wrapText="1"/>
    </xf>
    <xf numFmtId="165" fontId="8" fillId="7" borderId="0" xfId="0" applyNumberFormat="1" applyFont="1" applyFill="1" applyAlignment="1">
      <alignment horizontal="center" vertical="top" wrapText="1"/>
    </xf>
    <xf numFmtId="49" fontId="8" fillId="7" borderId="0" xfId="0" applyNumberFormat="1" applyFont="1" applyFill="1" applyAlignment="1">
      <alignment horizontal="left" vertical="center" wrapText="1"/>
    </xf>
    <xf numFmtId="0" fontId="8" fillId="7" borderId="0" xfId="0" applyFont="1" applyFill="1" applyAlignment="1" applyProtection="1">
      <alignment horizontal="justify" vertical="center" wrapText="1"/>
      <protection locked="0"/>
    </xf>
    <xf numFmtId="1" fontId="8" fillId="7" borderId="0" xfId="0" applyNumberFormat="1" applyFont="1" applyFill="1" applyAlignment="1">
      <alignment horizontal="center" vertical="center" wrapText="1"/>
    </xf>
    <xf numFmtId="0" fontId="23" fillId="3" borderId="13" xfId="0" applyFont="1" applyFill="1" applyBorder="1" applyAlignment="1">
      <alignment horizontal="center" vertical="center"/>
    </xf>
    <xf numFmtId="1" fontId="8" fillId="0" borderId="10" xfId="0" applyNumberFormat="1" applyFont="1" applyBorder="1" applyAlignment="1">
      <alignment horizontal="center" vertical="center" wrapText="1"/>
    </xf>
    <xf numFmtId="49" fontId="8" fillId="7" borderId="47" xfId="0" applyNumberFormat="1" applyFont="1" applyFill="1" applyBorder="1" applyAlignment="1">
      <alignment horizontal="justify" vertical="center" wrapText="1"/>
    </xf>
    <xf numFmtId="49" fontId="8" fillId="7" borderId="47" xfId="0" applyNumberFormat="1" applyFont="1" applyFill="1" applyBorder="1" applyAlignment="1">
      <alignment horizontal="left" vertical="center" wrapText="1"/>
    </xf>
    <xf numFmtId="0" fontId="8" fillId="7" borderId="47" xfId="0" applyFont="1" applyFill="1" applyBorder="1" applyAlignment="1" applyProtection="1">
      <alignment horizontal="justify" vertical="center" wrapText="1"/>
      <protection locked="0"/>
    </xf>
    <xf numFmtId="0" fontId="23" fillId="7" borderId="47" xfId="0" applyFont="1" applyFill="1" applyBorder="1" applyAlignment="1">
      <alignment horizontal="center" vertical="center"/>
    </xf>
    <xf numFmtId="1" fontId="8" fillId="7" borderId="47" xfId="0" applyNumberFormat="1" applyFont="1" applyFill="1" applyBorder="1" applyAlignment="1">
      <alignment horizontal="center" vertical="center" wrapText="1"/>
    </xf>
    <xf numFmtId="165" fontId="8" fillId="7" borderId="47" xfId="0" applyNumberFormat="1" applyFont="1" applyFill="1" applyBorder="1" applyAlignment="1">
      <alignment horizontal="center" vertical="top" wrapText="1"/>
    </xf>
    <xf numFmtId="0" fontId="0" fillId="7" borderId="47" xfId="0" applyFill="1" applyBorder="1"/>
    <xf numFmtId="0" fontId="2" fillId="3" borderId="0" xfId="0" applyFont="1" applyFill="1" applyAlignment="1">
      <alignment horizontal="center" vertical="top"/>
    </xf>
    <xf numFmtId="0" fontId="13" fillId="3" borderId="0" xfId="0" applyFont="1" applyFill="1" applyAlignment="1">
      <alignment horizontal="center" vertical="top"/>
    </xf>
    <xf numFmtId="14" fontId="2" fillId="3" borderId="0" xfId="0" applyNumberFormat="1" applyFont="1" applyFill="1" applyAlignment="1">
      <alignment horizontal="center" vertical="top"/>
    </xf>
    <xf numFmtId="0" fontId="0" fillId="3" borderId="47" xfId="0" applyFill="1" applyBorder="1"/>
    <xf numFmtId="0" fontId="0" fillId="0" borderId="47" xfId="0" applyBorder="1"/>
    <xf numFmtId="0" fontId="3" fillId="3" borderId="14" xfId="0" applyFont="1" applyFill="1" applyBorder="1" applyAlignment="1">
      <alignment horizontal="left" vertical="center" wrapText="1"/>
    </xf>
    <xf numFmtId="166" fontId="3" fillId="3" borderId="0" xfId="0" applyNumberFormat="1" applyFont="1" applyFill="1" applyAlignment="1">
      <alignment horizontal="center" vertical="center" wrapText="1"/>
    </xf>
    <xf numFmtId="0" fontId="3" fillId="3" borderId="0" xfId="0" applyFont="1" applyFill="1" applyAlignment="1">
      <alignment horizontal="center" vertical="center" wrapText="1"/>
    </xf>
    <xf numFmtId="0" fontId="3" fillId="3" borderId="25" xfId="0" applyFont="1" applyFill="1" applyBorder="1" applyAlignment="1">
      <alignment vertical="center" wrapText="1"/>
    </xf>
    <xf numFmtId="0" fontId="3" fillId="3" borderId="0" xfId="0" applyFont="1" applyFill="1" applyAlignment="1">
      <alignment vertical="center" wrapText="1"/>
    </xf>
    <xf numFmtId="6" fontId="12" fillId="4" borderId="14" xfId="0" applyNumberFormat="1" applyFont="1" applyFill="1" applyBorder="1" applyAlignment="1" applyProtection="1">
      <alignment vertical="center" wrapText="1"/>
      <protection locked="0"/>
    </xf>
    <xf numFmtId="0" fontId="3" fillId="7" borderId="0" xfId="0" applyFont="1" applyFill="1" applyAlignment="1">
      <alignment horizontal="left" vertical="center" wrapText="1"/>
    </xf>
    <xf numFmtId="164" fontId="3" fillId="3" borderId="0" xfId="0" applyNumberFormat="1" applyFont="1" applyFill="1" applyAlignment="1">
      <alignment horizontal="justify" vertical="center" wrapText="1"/>
    </xf>
    <xf numFmtId="0" fontId="5" fillId="3" borderId="0" xfId="0" applyFont="1" applyFill="1" applyAlignment="1">
      <alignment horizontal="justify" vertical="center" wrapText="1"/>
    </xf>
    <xf numFmtId="0" fontId="11" fillId="3" borderId="0" xfId="0" applyFont="1" applyFill="1" applyAlignment="1">
      <alignment horizontal="justify" vertical="center" wrapText="1"/>
    </xf>
    <xf numFmtId="0" fontId="4" fillId="3" borderId="15" xfId="0" applyFont="1" applyFill="1" applyBorder="1" applyAlignment="1">
      <alignment vertical="center" wrapText="1"/>
    </xf>
    <xf numFmtId="0" fontId="4" fillId="3" borderId="16" xfId="0" applyFont="1" applyFill="1" applyBorder="1" applyAlignment="1">
      <alignment vertical="center" wrapText="1"/>
    </xf>
    <xf numFmtId="49" fontId="8" fillId="3" borderId="23" xfId="0" applyNumberFormat="1" applyFont="1" applyFill="1" applyBorder="1" applyAlignment="1">
      <alignment horizontal="center" vertical="top" wrapText="1"/>
    </xf>
    <xf numFmtId="49" fontId="8" fillId="3" borderId="24" xfId="0" applyNumberFormat="1" applyFont="1" applyFill="1" applyBorder="1" applyAlignment="1">
      <alignment horizontal="center" vertical="top" wrapText="1"/>
    </xf>
    <xf numFmtId="49" fontId="8" fillId="3" borderId="6" xfId="0" applyNumberFormat="1" applyFont="1" applyFill="1" applyBorder="1" applyAlignment="1">
      <alignment horizontal="center" vertical="top" wrapText="1"/>
    </xf>
    <xf numFmtId="49" fontId="8" fillId="3" borderId="19" xfId="0" applyNumberFormat="1" applyFont="1" applyFill="1" applyBorder="1" applyAlignment="1">
      <alignment horizontal="left" vertical="center" wrapText="1"/>
    </xf>
    <xf numFmtId="49" fontId="8" fillId="3" borderId="20" xfId="0" applyNumberFormat="1" applyFont="1" applyFill="1" applyBorder="1" applyAlignment="1">
      <alignment horizontal="left" vertical="center" wrapText="1"/>
    </xf>
    <xf numFmtId="49" fontId="8" fillId="3" borderId="21" xfId="0" applyNumberFormat="1" applyFont="1" applyFill="1" applyBorder="1" applyAlignment="1">
      <alignment horizontal="left" vertical="center" wrapText="1"/>
    </xf>
    <xf numFmtId="1" fontId="8" fillId="0" borderId="23" xfId="0" applyNumberFormat="1" applyFont="1" applyBorder="1" applyAlignment="1">
      <alignment horizontal="center" vertical="top" wrapText="1"/>
    </xf>
    <xf numFmtId="1" fontId="8" fillId="0" borderId="24" xfId="0" applyNumberFormat="1" applyFont="1" applyBorder="1" applyAlignment="1">
      <alignment horizontal="center" vertical="top" wrapText="1"/>
    </xf>
    <xf numFmtId="1" fontId="8" fillId="0" borderId="6" xfId="0" applyNumberFormat="1" applyFont="1" applyBorder="1" applyAlignment="1">
      <alignment horizontal="center" vertical="top" wrapText="1"/>
    </xf>
    <xf numFmtId="165" fontId="8" fillId="3" borderId="23" xfId="0" applyNumberFormat="1" applyFont="1" applyFill="1" applyBorder="1" applyAlignment="1">
      <alignment horizontal="center" vertical="top" wrapText="1"/>
    </xf>
    <xf numFmtId="165" fontId="8" fillId="3" borderId="24" xfId="0" applyNumberFormat="1" applyFont="1" applyFill="1" applyBorder="1" applyAlignment="1">
      <alignment horizontal="center" vertical="top" wrapText="1"/>
    </xf>
    <xf numFmtId="165" fontId="8" fillId="3" borderId="6" xfId="0" applyNumberFormat="1" applyFont="1" applyFill="1" applyBorder="1" applyAlignment="1">
      <alignment horizontal="center" vertical="top" wrapText="1"/>
    </xf>
    <xf numFmtId="0" fontId="23" fillId="0" borderId="0" xfId="0" applyFont="1" applyAlignment="1">
      <alignment horizontal="center" vertical="center"/>
    </xf>
    <xf numFmtId="0" fontId="23" fillId="0" borderId="5" xfId="0" applyFont="1" applyBorder="1" applyAlignment="1">
      <alignment horizontal="center" vertical="center"/>
    </xf>
    <xf numFmtId="49" fontId="8" fillId="3" borderId="22" xfId="0" applyNumberFormat="1" applyFont="1" applyFill="1" applyBorder="1" applyAlignment="1">
      <alignment horizontal="left" vertical="center" wrapText="1"/>
    </xf>
    <xf numFmtId="49" fontId="8" fillId="3" borderId="0" xfId="0" applyNumberFormat="1" applyFont="1" applyFill="1" applyAlignment="1">
      <alignment horizontal="left" vertical="center" wrapText="1"/>
    </xf>
    <xf numFmtId="0" fontId="20" fillId="5" borderId="0" xfId="0" applyFont="1" applyFill="1"/>
    <xf numFmtId="0" fontId="32" fillId="5" borderId="12" xfId="0" applyFont="1" applyFill="1" applyBorder="1"/>
    <xf numFmtId="0" fontId="24" fillId="6" borderId="1" xfId="0" applyFont="1" applyFill="1" applyBorder="1" applyAlignment="1" applyProtection="1">
      <alignment horizontal="left" vertical="center" wrapText="1"/>
      <protection locked="0"/>
    </xf>
    <xf numFmtId="0" fontId="24" fillId="6" borderId="3" xfId="0" applyFont="1" applyFill="1" applyBorder="1" applyAlignment="1" applyProtection="1">
      <alignment horizontal="left" vertical="center" wrapText="1"/>
      <protection locked="0"/>
    </xf>
    <xf numFmtId="0" fontId="24" fillId="6" borderId="27" xfId="0" applyFont="1" applyFill="1" applyBorder="1" applyAlignment="1" applyProtection="1">
      <alignment horizontal="left" vertical="center" wrapText="1"/>
      <protection locked="0"/>
    </xf>
    <xf numFmtId="0" fontId="24" fillId="5" borderId="10" xfId="0" applyFont="1" applyFill="1" applyBorder="1" applyAlignment="1">
      <alignment horizontal="left" vertical="center" wrapText="1"/>
    </xf>
    <xf numFmtId="0" fontId="24" fillId="5" borderId="13" xfId="0" applyFont="1" applyFill="1" applyBorder="1" applyAlignment="1">
      <alignment horizontal="left" vertical="center" wrapText="1"/>
    </xf>
    <xf numFmtId="0" fontId="24" fillId="5" borderId="8" xfId="0" applyFont="1" applyFill="1" applyBorder="1" applyAlignment="1">
      <alignment horizontal="left" vertical="center" wrapText="1"/>
    </xf>
    <xf numFmtId="0" fontId="24" fillId="6" borderId="10" xfId="0" applyFont="1" applyFill="1" applyBorder="1" applyAlignment="1" applyProtection="1">
      <alignment horizontal="left" vertical="center" wrapText="1"/>
      <protection locked="0"/>
    </xf>
    <xf numFmtId="0" fontId="24" fillId="6" borderId="13" xfId="0" applyFont="1" applyFill="1" applyBorder="1" applyAlignment="1" applyProtection="1">
      <alignment horizontal="left" vertical="center" wrapText="1"/>
      <protection locked="0"/>
    </xf>
    <xf numFmtId="0" fontId="24" fillId="6" borderId="8" xfId="0" applyFont="1" applyFill="1" applyBorder="1" applyAlignment="1" applyProtection="1">
      <alignment horizontal="left" vertical="center" wrapText="1"/>
      <protection locked="0"/>
    </xf>
    <xf numFmtId="0" fontId="10" fillId="3" borderId="14" xfId="0" applyFont="1" applyFill="1" applyBorder="1" applyAlignment="1">
      <alignment horizontal="left"/>
    </xf>
    <xf numFmtId="0" fontId="13" fillId="3" borderId="16" xfId="0" applyFont="1" applyFill="1" applyBorder="1" applyAlignment="1">
      <alignment horizontal="left"/>
    </xf>
    <xf numFmtId="0" fontId="32" fillId="5" borderId="28" xfId="0" applyFont="1" applyFill="1" applyBorder="1"/>
    <xf numFmtId="0" fontId="32" fillId="5" borderId="0" xfId="0" applyFont="1" applyFill="1"/>
    <xf numFmtId="0" fontId="32" fillId="5" borderId="20" xfId="0" applyFont="1" applyFill="1" applyBorder="1"/>
    <xf numFmtId="0" fontId="32" fillId="5" borderId="18" xfId="0" applyFont="1" applyFill="1" applyBorder="1"/>
    <xf numFmtId="0" fontId="3" fillId="3" borderId="19" xfId="0" applyFont="1" applyFill="1" applyBorder="1" applyAlignment="1" applyProtection="1">
      <alignment horizontal="left" vertical="center" wrapText="1"/>
      <protection locked="0"/>
    </xf>
    <xf numFmtId="0" fontId="3" fillId="3" borderId="20" xfId="0" applyFont="1" applyFill="1" applyBorder="1" applyAlignment="1" applyProtection="1">
      <alignment horizontal="left" vertical="center" wrapText="1"/>
      <protection locked="0"/>
    </xf>
    <xf numFmtId="0" fontId="3" fillId="3" borderId="21" xfId="0" applyFont="1" applyFill="1" applyBorder="1" applyAlignment="1" applyProtection="1">
      <alignment horizontal="left" vertical="center" wrapText="1"/>
      <protection locked="0"/>
    </xf>
    <xf numFmtId="0" fontId="7" fillId="6" borderId="1" xfId="0" applyFont="1" applyFill="1" applyBorder="1" applyAlignment="1" applyProtection="1">
      <alignment horizontal="left" vertical="center" wrapText="1"/>
      <protection locked="0"/>
    </xf>
    <xf numFmtId="0" fontId="7" fillId="6" borderId="3" xfId="0" applyFont="1" applyFill="1" applyBorder="1" applyAlignment="1" applyProtection="1">
      <alignment horizontal="left" vertical="center" wrapText="1"/>
      <protection locked="0"/>
    </xf>
    <xf numFmtId="0" fontId="7" fillId="6" borderId="27" xfId="0" applyFont="1" applyFill="1" applyBorder="1" applyAlignment="1" applyProtection="1">
      <alignment horizontal="left" vertical="center" wrapText="1"/>
      <protection locked="0"/>
    </xf>
    <xf numFmtId="0" fontId="33" fillId="6" borderId="10" xfId="0" applyFont="1" applyFill="1" applyBorder="1" applyAlignment="1" applyProtection="1">
      <alignment horizontal="left" vertical="center" wrapText="1"/>
      <protection locked="0"/>
    </xf>
    <xf numFmtId="0" fontId="33" fillId="6" borderId="13" xfId="0" applyFont="1" applyFill="1" applyBorder="1" applyAlignment="1" applyProtection="1">
      <alignment horizontal="left" vertical="center" wrapText="1"/>
      <protection locked="0"/>
    </xf>
    <xf numFmtId="0" fontId="33" fillId="6" borderId="8" xfId="0" applyFont="1" applyFill="1" applyBorder="1" applyAlignment="1" applyProtection="1">
      <alignment horizontal="left" vertical="center" wrapText="1"/>
      <protection locked="0"/>
    </xf>
    <xf numFmtId="0" fontId="25" fillId="6" borderId="10" xfId="0" applyFont="1" applyFill="1" applyBorder="1" applyAlignment="1" applyProtection="1">
      <alignment horizontal="left" vertical="center" wrapText="1"/>
      <protection locked="0"/>
    </xf>
    <xf numFmtId="0" fontId="25" fillId="6" borderId="13" xfId="0" applyFont="1" applyFill="1" applyBorder="1" applyAlignment="1" applyProtection="1">
      <alignment horizontal="left" vertical="center" wrapText="1"/>
      <protection locked="0"/>
    </xf>
    <xf numFmtId="0" fontId="25" fillId="6" borderId="8" xfId="0" applyFont="1" applyFill="1" applyBorder="1" applyAlignment="1" applyProtection="1">
      <alignment horizontal="left" vertical="center" wrapText="1"/>
      <protection locked="0"/>
    </xf>
    <xf numFmtId="0" fontId="3" fillId="3" borderId="37" xfId="0" applyFont="1" applyFill="1" applyBorder="1" applyAlignment="1" applyProtection="1">
      <alignment horizontal="left" vertical="center" wrapText="1"/>
      <protection locked="0"/>
    </xf>
    <xf numFmtId="0" fontId="3" fillId="3" borderId="31" xfId="0" applyFont="1" applyFill="1" applyBorder="1" applyAlignment="1" applyProtection="1">
      <alignment horizontal="left" vertical="center" wrapText="1"/>
      <protection locked="0"/>
    </xf>
    <xf numFmtId="0" fontId="3" fillId="3" borderId="39" xfId="0" applyFont="1" applyFill="1" applyBorder="1" applyAlignment="1" applyProtection="1">
      <alignment horizontal="left" vertical="center" wrapText="1"/>
      <protection locked="0"/>
    </xf>
    <xf numFmtId="1" fontId="8" fillId="4" borderId="10" xfId="0" applyNumberFormat="1" applyFont="1" applyFill="1" applyBorder="1" applyAlignment="1">
      <alignment horizontal="center" vertical="center" wrapText="1"/>
    </xf>
    <xf numFmtId="1" fontId="8" fillId="4" borderId="13" xfId="0" applyNumberFormat="1" applyFont="1" applyFill="1" applyBorder="1" applyAlignment="1">
      <alignment horizontal="center" vertical="center" wrapText="1"/>
    </xf>
    <xf numFmtId="1" fontId="7" fillId="4" borderId="10" xfId="0" applyNumberFormat="1" applyFont="1" applyFill="1" applyBorder="1" applyAlignment="1">
      <alignment horizontal="center" vertical="center" wrapText="1"/>
    </xf>
    <xf numFmtId="1" fontId="7" fillId="4" borderId="13" xfId="0" applyNumberFormat="1" applyFont="1" applyFill="1" applyBorder="1" applyAlignment="1">
      <alignment horizontal="center" vertical="center" wrapText="1"/>
    </xf>
    <xf numFmtId="0" fontId="3" fillId="4" borderId="10"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center" vertical="center" wrapText="1"/>
      <protection locked="0"/>
    </xf>
    <xf numFmtId="166" fontId="3" fillId="0" borderId="37" xfId="0" applyNumberFormat="1" applyFont="1" applyBorder="1" applyAlignment="1" applyProtection="1">
      <alignment horizontal="left" vertical="center" wrapText="1"/>
      <protection locked="0"/>
    </xf>
    <xf numFmtId="166" fontId="3" fillId="0" borderId="31" xfId="0" applyNumberFormat="1" applyFont="1" applyBorder="1" applyAlignment="1" applyProtection="1">
      <alignment horizontal="left" vertical="center" wrapText="1"/>
      <protection locked="0"/>
    </xf>
    <xf numFmtId="166" fontId="3" fillId="0" borderId="39" xfId="0" applyNumberFormat="1" applyFont="1" applyBorder="1" applyAlignment="1" applyProtection="1">
      <alignment horizontal="left" vertical="center" wrapText="1"/>
      <protection locked="0"/>
    </xf>
    <xf numFmtId="0" fontId="3" fillId="3" borderId="10"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3" borderId="8" xfId="0" applyFont="1" applyFill="1" applyBorder="1" applyAlignment="1">
      <alignment horizontal="left" vertical="center" wrapText="1"/>
    </xf>
    <xf numFmtId="49" fontId="3" fillId="0" borderId="10" xfId="0" applyNumberFormat="1" applyFont="1" applyBorder="1" applyAlignment="1" applyProtection="1">
      <alignment horizontal="left" vertical="center" wrapText="1"/>
      <protection locked="0"/>
    </xf>
    <xf numFmtId="49" fontId="3" fillId="0" borderId="13" xfId="0" applyNumberFormat="1" applyFont="1" applyBorder="1" applyAlignment="1" applyProtection="1">
      <alignment horizontal="left" vertical="center" wrapText="1"/>
      <protection locked="0"/>
    </xf>
    <xf numFmtId="49" fontId="3" fillId="0" borderId="8" xfId="0" applyNumberFormat="1" applyFont="1" applyBorder="1" applyAlignment="1" applyProtection="1">
      <alignment horizontal="left" vertical="center" wrapText="1"/>
      <protection locked="0"/>
    </xf>
    <xf numFmtId="166" fontId="3" fillId="3" borderId="0" xfId="0" applyNumberFormat="1" applyFont="1" applyFill="1" applyAlignment="1">
      <alignment horizontal="center" vertical="top" wrapText="1"/>
    </xf>
    <xf numFmtId="165" fontId="8" fillId="3" borderId="14" xfId="0" applyNumberFormat="1" applyFont="1" applyFill="1" applyBorder="1" applyAlignment="1">
      <alignment horizontal="right" wrapText="1"/>
    </xf>
    <xf numFmtId="165" fontId="8" fillId="3" borderId="15" xfId="0" applyNumberFormat="1" applyFont="1" applyFill="1" applyBorder="1" applyAlignment="1">
      <alignment horizontal="right" wrapText="1"/>
    </xf>
    <xf numFmtId="165" fontId="8" fillId="3" borderId="16" xfId="0" applyNumberFormat="1" applyFont="1" applyFill="1" applyBorder="1" applyAlignment="1">
      <alignment horizontal="right" wrapText="1"/>
    </xf>
    <xf numFmtId="165" fontId="8" fillId="3" borderId="14" xfId="0" applyNumberFormat="1" applyFont="1" applyFill="1" applyBorder="1" applyAlignment="1">
      <alignment horizontal="center" wrapText="1"/>
    </xf>
    <xf numFmtId="165" fontId="8" fillId="3" borderId="15" xfId="0" applyNumberFormat="1" applyFont="1" applyFill="1" applyBorder="1" applyAlignment="1">
      <alignment horizontal="center" wrapText="1"/>
    </xf>
    <xf numFmtId="165" fontId="8" fillId="3" borderId="16" xfId="0" applyNumberFormat="1" applyFont="1" applyFill="1" applyBorder="1" applyAlignment="1">
      <alignment horizontal="center" wrapText="1"/>
    </xf>
    <xf numFmtId="166" fontId="3" fillId="4" borderId="14" xfId="0" applyNumberFormat="1" applyFont="1" applyFill="1" applyBorder="1" applyAlignment="1" applyProtection="1">
      <alignment horizontal="center" vertical="center" wrapText="1"/>
      <protection locked="0"/>
    </xf>
    <xf numFmtId="166" fontId="3" fillId="4" borderId="15" xfId="0" applyNumberFormat="1" applyFont="1" applyFill="1" applyBorder="1" applyAlignment="1" applyProtection="1">
      <alignment horizontal="center" vertical="center" wrapText="1"/>
      <protection locked="0"/>
    </xf>
    <xf numFmtId="166" fontId="3" fillId="4" borderId="16" xfId="0" applyNumberFormat="1" applyFont="1" applyFill="1" applyBorder="1" applyAlignment="1" applyProtection="1">
      <alignment horizontal="center" vertical="center" wrapText="1"/>
      <protection locked="0"/>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6" xfId="0" applyFont="1" applyFill="1" applyBorder="1" applyAlignment="1">
      <alignment horizontal="left" vertical="center" wrapText="1"/>
    </xf>
    <xf numFmtId="166" fontId="3" fillId="0" borderId="14" xfId="0" applyNumberFormat="1" applyFont="1" applyBorder="1" applyAlignment="1">
      <alignment horizontal="center" vertical="center" wrapText="1"/>
    </xf>
    <xf numFmtId="166" fontId="3" fillId="0" borderId="15" xfId="0" applyNumberFormat="1" applyFont="1" applyBorder="1" applyAlignment="1">
      <alignment horizontal="center" vertical="center" wrapText="1"/>
    </xf>
    <xf numFmtId="166" fontId="3" fillId="0" borderId="16" xfId="0" applyNumberFormat="1" applyFont="1" applyBorder="1" applyAlignment="1">
      <alignment horizontal="center" vertical="center" wrapText="1"/>
    </xf>
    <xf numFmtId="166" fontId="13" fillId="3" borderId="0" xfId="0" applyNumberFormat="1" applyFont="1" applyFill="1" applyAlignment="1">
      <alignment horizontal="right" vertical="center" wrapText="1"/>
    </xf>
    <xf numFmtId="0" fontId="3" fillId="3" borderId="0" xfId="0" applyFont="1" applyFill="1" applyAlignment="1">
      <alignment horizontal="justify" vertical="center"/>
    </xf>
    <xf numFmtId="0" fontId="5" fillId="3" borderId="0" xfId="0" applyFont="1" applyFill="1" applyAlignment="1">
      <alignment horizontal="justify" vertical="center"/>
    </xf>
    <xf numFmtId="0" fontId="5" fillId="3" borderId="0" xfId="0" applyFont="1" applyFill="1"/>
    <xf numFmtId="0" fontId="10" fillId="3" borderId="0" xfId="0" applyFont="1" applyFill="1" applyAlignment="1">
      <alignment horizontal="justify" vertical="center"/>
    </xf>
    <xf numFmtId="0" fontId="8" fillId="5" borderId="0" xfId="0" applyFont="1" applyFill="1" applyAlignment="1">
      <alignment horizontal="left" wrapText="1"/>
    </xf>
    <xf numFmtId="0" fontId="9" fillId="3" borderId="0" xfId="0" applyFont="1" applyFill="1" applyAlignment="1">
      <alignment horizontal="justify" vertical="center"/>
    </xf>
    <xf numFmtId="0" fontId="4" fillId="3" borderId="14"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14"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27" fillId="5" borderId="0" xfId="0" applyFont="1" applyFill="1" applyAlignment="1">
      <alignment horizontal="left"/>
    </xf>
    <xf numFmtId="0" fontId="26" fillId="5" borderId="0" xfId="0" applyFont="1" applyFill="1" applyAlignment="1">
      <alignment horizontal="right"/>
    </xf>
    <xf numFmtId="0" fontId="3" fillId="3" borderId="32" xfId="0" applyFont="1" applyFill="1" applyBorder="1" applyAlignment="1" applyProtection="1">
      <alignment horizontal="left" vertical="center" wrapText="1"/>
      <protection locked="0"/>
    </xf>
    <xf numFmtId="0" fontId="3" fillId="3" borderId="30" xfId="0" applyFont="1" applyFill="1" applyBorder="1" applyAlignment="1" applyProtection="1">
      <alignment horizontal="left" vertical="center" wrapText="1"/>
      <protection locked="0"/>
    </xf>
    <xf numFmtId="0" fontId="3" fillId="3" borderId="38" xfId="0" applyFont="1" applyFill="1" applyBorder="1" applyAlignment="1" applyProtection="1">
      <alignment horizontal="left" vertical="center" wrapText="1"/>
      <protection locked="0"/>
    </xf>
    <xf numFmtId="166" fontId="3" fillId="3" borderId="0" xfId="0" applyNumberFormat="1" applyFont="1" applyFill="1" applyAlignment="1">
      <alignment horizontal="center" vertical="center" wrapText="1"/>
    </xf>
    <xf numFmtId="0" fontId="4" fillId="3" borderId="14" xfId="0" applyFont="1" applyFill="1" applyBorder="1" applyAlignment="1">
      <alignment horizontal="right" vertical="center" wrapText="1"/>
    </xf>
    <xf numFmtId="0" fontId="3" fillId="3" borderId="15" xfId="0" applyFont="1" applyFill="1" applyBorder="1" applyAlignment="1">
      <alignment horizontal="right" vertical="center" wrapText="1"/>
    </xf>
    <xf numFmtId="166" fontId="14" fillId="3" borderId="0" xfId="0" applyNumberFormat="1" applyFont="1" applyFill="1" applyAlignment="1">
      <alignment horizontal="left" vertical="center" wrapText="1"/>
    </xf>
    <xf numFmtId="0" fontId="10" fillId="3" borderId="0" xfId="0" applyFont="1" applyFill="1" applyAlignment="1">
      <alignment horizontal="left" vertical="center" wrapText="1"/>
    </xf>
    <xf numFmtId="0" fontId="9" fillId="3" borderId="0" xfId="0" applyFont="1" applyFill="1"/>
    <xf numFmtId="0" fontId="0" fillId="3" borderId="0" xfId="0" applyFill="1"/>
    <xf numFmtId="0" fontId="6" fillId="3" borderId="0" xfId="0" applyFont="1" applyFill="1" applyAlignment="1">
      <alignment horizontal="left"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9"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3" fillId="3" borderId="21" xfId="0" applyFont="1" applyFill="1" applyBorder="1" applyAlignment="1">
      <alignment horizontal="left" vertical="center" wrapText="1"/>
    </xf>
    <xf numFmtId="166" fontId="3" fillId="0" borderId="35" xfId="0" applyNumberFormat="1" applyFont="1" applyBorder="1" applyAlignment="1" applyProtection="1">
      <alignment horizontal="left" vertical="center" wrapText="1"/>
      <protection locked="0"/>
    </xf>
    <xf numFmtId="166" fontId="3" fillId="0" borderId="13" xfId="0" applyNumberFormat="1" applyFont="1" applyBorder="1" applyAlignment="1" applyProtection="1">
      <alignment horizontal="left" vertical="center" wrapText="1"/>
      <protection locked="0"/>
    </xf>
    <xf numFmtId="166" fontId="3" fillId="0" borderId="8" xfId="0" applyNumberFormat="1" applyFont="1" applyBorder="1" applyAlignment="1" applyProtection="1">
      <alignment horizontal="left" vertical="center" wrapText="1"/>
      <protection locked="0"/>
    </xf>
    <xf numFmtId="0" fontId="28" fillId="5" borderId="0" xfId="0" applyFont="1" applyFill="1" applyAlignment="1">
      <alignment horizontal="right" wrapText="1"/>
    </xf>
    <xf numFmtId="165" fontId="14" fillId="3" borderId="0" xfId="0" applyNumberFormat="1" applyFont="1" applyFill="1"/>
    <xf numFmtId="0" fontId="30" fillId="5" borderId="0" xfId="0" applyFont="1" applyFill="1" applyAlignment="1">
      <alignment horizontal="center" vertical="center"/>
    </xf>
    <xf numFmtId="0" fontId="13" fillId="4" borderId="14" xfId="0" applyFont="1" applyFill="1" applyBorder="1" applyAlignment="1" applyProtection="1">
      <alignment horizontal="center"/>
      <protection locked="0"/>
    </xf>
    <xf numFmtId="0" fontId="13" fillId="4" borderId="16" xfId="0" applyFont="1" applyFill="1" applyBorder="1" applyAlignment="1" applyProtection="1">
      <alignment horizontal="center"/>
      <protection locked="0"/>
    </xf>
    <xf numFmtId="0" fontId="13" fillId="3" borderId="15" xfId="0" applyFont="1" applyFill="1" applyBorder="1" applyAlignment="1">
      <alignment horizontal="left"/>
    </xf>
    <xf numFmtId="166" fontId="13" fillId="3" borderId="26" xfId="0" applyNumberFormat="1" applyFont="1" applyFill="1" applyBorder="1" applyAlignment="1">
      <alignment horizontal="center"/>
    </xf>
    <xf numFmtId="166" fontId="13" fillId="3" borderId="25" xfId="0" applyNumberFormat="1" applyFont="1" applyFill="1" applyBorder="1" applyAlignment="1">
      <alignment horizontal="center"/>
    </xf>
    <xf numFmtId="166" fontId="13" fillId="3" borderId="45" xfId="0" applyNumberFormat="1" applyFont="1" applyFill="1" applyBorder="1" applyAlignment="1">
      <alignment horizontal="center"/>
    </xf>
    <xf numFmtId="166" fontId="13" fillId="3" borderId="14" xfId="0" applyNumberFormat="1" applyFont="1" applyFill="1" applyBorder="1" applyAlignment="1">
      <alignment horizontal="center"/>
    </xf>
    <xf numFmtId="166" fontId="13" fillId="3" borderId="16" xfId="0" applyNumberFormat="1" applyFont="1" applyFill="1" applyBorder="1" applyAlignment="1">
      <alignment horizontal="center"/>
    </xf>
    <xf numFmtId="0" fontId="2" fillId="3" borderId="11" xfId="0" applyFont="1" applyFill="1" applyBorder="1" applyAlignment="1">
      <alignment horizontal="center" vertical="top"/>
    </xf>
    <xf numFmtId="0" fontId="13" fillId="3" borderId="11" xfId="0" applyFont="1" applyFill="1" applyBorder="1" applyAlignment="1">
      <alignment horizontal="center" vertical="top"/>
    </xf>
    <xf numFmtId="14" fontId="2" fillId="3" borderId="11" xfId="0" applyNumberFormat="1" applyFont="1" applyFill="1" applyBorder="1" applyAlignment="1">
      <alignment horizontal="center" vertical="top"/>
    </xf>
    <xf numFmtId="166" fontId="4" fillId="3" borderId="0" xfId="0" applyNumberFormat="1" applyFont="1" applyFill="1" applyAlignment="1">
      <alignment horizontal="right" vertical="center" wrapText="1"/>
    </xf>
    <xf numFmtId="0" fontId="3" fillId="3" borderId="1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41"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9" borderId="10" xfId="0" applyFont="1" applyFill="1" applyBorder="1" applyAlignment="1">
      <alignment horizontal="center" vertical="center" wrapText="1"/>
    </xf>
    <xf numFmtId="0" fontId="3" fillId="9" borderId="13"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3" borderId="18" xfId="0" applyFont="1" applyFill="1" applyBorder="1" applyAlignment="1">
      <alignment horizontal="right" wrapText="1"/>
    </xf>
    <xf numFmtId="0" fontId="3" fillId="3" borderId="4" xfId="0" applyFont="1" applyFill="1" applyBorder="1" applyAlignment="1">
      <alignment horizontal="right" wrapText="1"/>
    </xf>
    <xf numFmtId="0" fontId="4" fillId="3" borderId="46" xfId="0" applyFont="1" applyFill="1" applyBorder="1" applyAlignment="1">
      <alignment horizontal="center" wrapText="1"/>
    </xf>
    <xf numFmtId="0" fontId="4" fillId="3" borderId="18" xfId="0" applyFont="1" applyFill="1" applyBorder="1" applyAlignment="1">
      <alignment horizontal="center" wrapText="1"/>
    </xf>
    <xf numFmtId="0" fontId="4" fillId="3" borderId="43" xfId="0" applyFont="1" applyFill="1" applyBorder="1" applyAlignment="1">
      <alignment horizontal="center" wrapText="1"/>
    </xf>
    <xf numFmtId="0" fontId="4" fillId="3" borderId="44" xfId="0" applyFont="1" applyFill="1" applyBorder="1" applyAlignment="1">
      <alignment horizontal="center" wrapText="1"/>
    </xf>
    <xf numFmtId="0" fontId="4" fillId="3" borderId="10" xfId="0" applyFont="1" applyFill="1" applyBorder="1" applyAlignment="1">
      <alignment horizontal="left"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8" xfId="0" applyFont="1" applyFill="1" applyBorder="1" applyAlignment="1">
      <alignment horizontal="center" vertical="center" wrapText="1"/>
    </xf>
    <xf numFmtId="166" fontId="3" fillId="3" borderId="46" xfId="0" applyNumberFormat="1" applyFont="1" applyFill="1" applyBorder="1" applyAlignment="1">
      <alignment horizontal="center" vertical="center" wrapText="1"/>
    </xf>
    <xf numFmtId="166" fontId="3" fillId="3" borderId="18" xfId="0" applyNumberFormat="1" applyFont="1" applyFill="1" applyBorder="1" applyAlignment="1">
      <alignment horizontal="center" vertical="center" wrapText="1"/>
    </xf>
    <xf numFmtId="0" fontId="3" fillId="3" borderId="0" xfId="0" applyFont="1" applyFill="1" applyAlignment="1">
      <alignment horizontal="center" vertical="center" wrapText="1"/>
    </xf>
    <xf numFmtId="0" fontId="7" fillId="3" borderId="10"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2" fillId="3" borderId="13" xfId="0" applyFont="1" applyFill="1" applyBorder="1" applyAlignment="1">
      <alignment horizontal="center" vertical="center" wrapText="1"/>
    </xf>
    <xf numFmtId="0" fontId="23" fillId="0" borderId="18" xfId="0" applyFont="1" applyBorder="1" applyAlignment="1">
      <alignment horizontal="center" vertical="center"/>
    </xf>
    <xf numFmtId="0" fontId="23" fillId="0" borderId="4" xfId="0" applyFont="1" applyBorder="1" applyAlignment="1">
      <alignment horizontal="center" vertical="center"/>
    </xf>
    <xf numFmtId="49" fontId="8" fillId="3" borderId="10" xfId="0" applyNumberFormat="1" applyFont="1" applyFill="1" applyBorder="1" applyAlignment="1">
      <alignment horizontal="left" vertical="center" wrapText="1"/>
    </xf>
    <xf numFmtId="49" fontId="8" fillId="3" borderId="13" xfId="0" applyNumberFormat="1" applyFont="1" applyFill="1" applyBorder="1" applyAlignment="1">
      <alignment horizontal="left" vertical="center" wrapText="1"/>
    </xf>
    <xf numFmtId="49" fontId="8" fillId="3" borderId="18" xfId="0" applyNumberFormat="1" applyFont="1" applyFill="1" applyBorder="1" applyAlignment="1">
      <alignment horizontal="left" vertical="center" wrapText="1"/>
    </xf>
    <xf numFmtId="49" fontId="24" fillId="3" borderId="0" xfId="0" applyNumberFormat="1" applyFont="1" applyFill="1" applyAlignment="1">
      <alignment horizontal="left" vertical="center" wrapText="1"/>
    </xf>
    <xf numFmtId="49" fontId="8" fillId="3" borderId="5" xfId="0" applyNumberFormat="1" applyFont="1" applyFill="1" applyBorder="1" applyAlignment="1">
      <alignment horizontal="left" vertical="center" wrapText="1"/>
    </xf>
    <xf numFmtId="0" fontId="8" fillId="3" borderId="18" xfId="0" applyFont="1" applyFill="1" applyBorder="1" applyAlignment="1">
      <alignment horizontal="center" wrapText="1"/>
    </xf>
    <xf numFmtId="166" fontId="8" fillId="3" borderId="18" xfId="0" applyNumberFormat="1" applyFont="1" applyFill="1" applyBorder="1" applyAlignment="1">
      <alignment horizontal="center" wrapText="1"/>
    </xf>
    <xf numFmtId="0" fontId="6" fillId="3" borderId="17" xfId="0" applyFont="1" applyFill="1" applyBorder="1" applyAlignment="1">
      <alignment horizontal="left" wrapText="1"/>
    </xf>
    <xf numFmtId="0" fontId="6" fillId="3" borderId="4" xfId="0" applyFont="1" applyFill="1" applyBorder="1" applyAlignment="1">
      <alignment horizontal="left" wrapText="1"/>
    </xf>
    <xf numFmtId="14" fontId="6" fillId="4" borderId="17" xfId="0" applyNumberFormat="1" applyFont="1" applyFill="1" applyBorder="1" applyAlignment="1">
      <alignment horizontal="left" vertical="center" wrapText="1"/>
    </xf>
    <xf numFmtId="14" fontId="6" fillId="4" borderId="8" xfId="0" applyNumberFormat="1" applyFont="1" applyFill="1" applyBorder="1" applyAlignment="1">
      <alignment horizontal="left" vertical="center" wrapText="1"/>
    </xf>
    <xf numFmtId="0" fontId="8" fillId="3" borderId="13" xfId="0" applyFont="1" applyFill="1" applyBorder="1" applyAlignment="1">
      <alignment horizontal="center" wrapText="1"/>
    </xf>
    <xf numFmtId="0" fontId="8" fillId="3" borderId="8" xfId="0" applyFont="1" applyFill="1" applyBorder="1" applyAlignment="1">
      <alignment horizontal="center" wrapText="1"/>
    </xf>
    <xf numFmtId="0" fontId="0" fillId="3" borderId="0" xfId="0" applyFill="1" applyAlignment="1">
      <alignment horizontal="center"/>
    </xf>
    <xf numFmtId="0" fontId="8" fillId="3" borderId="11" xfId="0" applyFont="1" applyFill="1" applyBorder="1" applyAlignment="1">
      <alignment horizontal="center" vertical="center" wrapText="1"/>
    </xf>
    <xf numFmtId="49" fontId="8" fillId="3" borderId="17" xfId="0" applyNumberFormat="1" applyFont="1" applyFill="1" applyBorder="1" applyAlignment="1">
      <alignment horizontal="center" vertical="top" wrapText="1"/>
    </xf>
    <xf numFmtId="49" fontId="8" fillId="3" borderId="19" xfId="0" applyNumberFormat="1" applyFont="1" applyFill="1" applyBorder="1" applyAlignment="1">
      <alignment horizontal="center" vertical="top" wrapText="1"/>
    </xf>
    <xf numFmtId="49" fontId="8" fillId="3" borderId="22" xfId="0" applyNumberFormat="1" applyFont="1" applyFill="1" applyBorder="1" applyAlignment="1">
      <alignment horizontal="center" vertical="top" wrapText="1"/>
    </xf>
    <xf numFmtId="49" fontId="8" fillId="3" borderId="0" xfId="0" applyNumberFormat="1" applyFont="1" applyFill="1" applyBorder="1" applyAlignment="1">
      <alignment horizontal="left" vertical="center" wrapText="1"/>
    </xf>
    <xf numFmtId="0" fontId="8" fillId="0" borderId="17" xfId="0" applyFont="1" applyFill="1" applyBorder="1" applyAlignment="1" applyProtection="1">
      <alignment horizontal="justify" vertical="center" wrapText="1"/>
      <protection locked="0"/>
    </xf>
  </cellXfs>
  <cellStyles count="2">
    <cellStyle name="Neutral 2" xfId="1" xr:uid="{4B492CA7-1F80-4A03-B039-E0A229518B1A}"/>
    <cellStyle name="Standard"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109E8-6F4C-41C6-80EE-B8C7F7721BAA}">
  <sheetPr>
    <pageSetUpPr fitToPage="1"/>
  </sheetPr>
  <dimension ref="A1:S165"/>
  <sheetViews>
    <sheetView tabSelected="1" view="pageLayout" topLeftCell="A83" zoomScaleNormal="130" workbookViewId="0">
      <selection activeCell="D92" sqref="D92"/>
    </sheetView>
  </sheetViews>
  <sheetFormatPr baseColWidth="10" defaultRowHeight="15" x14ac:dyDescent="0.25"/>
  <cols>
    <col min="1" max="1" width="7.140625" style="26" customWidth="1"/>
    <col min="2" max="2" width="13.85546875" customWidth="1"/>
    <col min="3" max="3" width="16.42578125" customWidth="1"/>
    <col min="4" max="4" width="3.5703125" customWidth="1"/>
    <col min="5" max="5" width="22.85546875" customWidth="1"/>
    <col min="6" max="6" width="4.28515625" customWidth="1"/>
    <col min="7" max="7" width="15.42578125" customWidth="1"/>
    <col min="8" max="8" width="4.28515625" customWidth="1"/>
    <col min="9" max="9" width="12.42578125" customWidth="1"/>
    <col min="10" max="10" width="4.28515625" customWidth="1"/>
    <col min="11" max="11" width="13" customWidth="1"/>
    <col min="12" max="12" width="4.28515625" customWidth="1"/>
    <col min="13" max="13" width="9.7109375" customWidth="1"/>
    <col min="14" max="14" width="11.85546875" customWidth="1"/>
    <col min="15" max="15" width="20" customWidth="1"/>
    <col min="16" max="16" width="17.140625" customWidth="1"/>
    <col min="17" max="17" width="16.140625" customWidth="1"/>
    <col min="18" max="18" width="16.85546875" customWidth="1"/>
  </cols>
  <sheetData>
    <row r="1" spans="1:19" x14ac:dyDescent="0.25">
      <c r="A1" s="85"/>
      <c r="B1" s="85"/>
      <c r="C1" s="85"/>
      <c r="D1" s="85"/>
      <c r="E1" s="85"/>
      <c r="F1" s="85"/>
      <c r="G1" s="85"/>
      <c r="H1" s="85"/>
      <c r="I1" s="85"/>
      <c r="J1" s="85"/>
      <c r="K1" s="85"/>
      <c r="L1" s="85"/>
      <c r="M1" s="85"/>
      <c r="N1" s="85"/>
      <c r="O1" s="85"/>
      <c r="P1" s="85"/>
      <c r="Q1" s="85"/>
      <c r="R1" s="85"/>
      <c r="S1" s="85"/>
    </row>
    <row r="2" spans="1:19" x14ac:dyDescent="0.25">
      <c r="A2" s="85"/>
      <c r="B2" s="85"/>
      <c r="C2" s="85"/>
      <c r="D2" s="85"/>
      <c r="E2" s="85"/>
      <c r="F2" s="85"/>
      <c r="G2" s="85"/>
      <c r="H2" s="85"/>
      <c r="I2" s="85"/>
      <c r="J2" s="85"/>
      <c r="K2" s="85"/>
      <c r="L2" s="85"/>
      <c r="M2" s="85"/>
      <c r="N2" s="85"/>
      <c r="O2" s="85"/>
      <c r="P2" s="85"/>
      <c r="Q2" s="85"/>
      <c r="R2" s="85"/>
      <c r="S2" s="85"/>
    </row>
    <row r="3" spans="1:19" ht="55.5" x14ac:dyDescent="0.35">
      <c r="B3" s="225" t="s">
        <v>28</v>
      </c>
      <c r="C3" s="226"/>
      <c r="D3" s="226"/>
      <c r="E3" s="226"/>
      <c r="F3" s="226"/>
      <c r="G3" s="226"/>
      <c r="H3" s="226"/>
      <c r="I3" s="226"/>
      <c r="J3" s="226"/>
      <c r="K3" s="226"/>
      <c r="L3" s="226"/>
      <c r="M3" s="226"/>
      <c r="N3" s="226"/>
      <c r="O3" s="227"/>
      <c r="P3" s="40" t="s">
        <v>13</v>
      </c>
      <c r="Q3" s="6"/>
      <c r="R3" s="41" t="s">
        <v>29</v>
      </c>
      <c r="S3" s="85"/>
    </row>
    <row r="4" spans="1:19" ht="29.25" customHeight="1" x14ac:dyDescent="0.25">
      <c r="B4" s="228" t="s">
        <v>30</v>
      </c>
      <c r="C4" s="227"/>
      <c r="D4" s="227"/>
      <c r="E4" s="227"/>
      <c r="F4" s="227"/>
      <c r="G4" s="227"/>
      <c r="H4" s="227"/>
      <c r="I4" s="227"/>
      <c r="J4" s="227"/>
      <c r="K4" s="227"/>
      <c r="L4" s="227"/>
      <c r="M4" s="227"/>
      <c r="N4" s="227"/>
      <c r="O4" s="26"/>
      <c r="P4" s="40"/>
      <c r="Q4" s="42"/>
      <c r="R4" s="42"/>
      <c r="S4" s="85"/>
    </row>
    <row r="5" spans="1:19" ht="18.95" customHeight="1" x14ac:dyDescent="0.25">
      <c r="B5" s="228"/>
      <c r="C5" s="228"/>
      <c r="D5" s="228"/>
      <c r="E5" s="228"/>
      <c r="F5" s="228"/>
      <c r="G5" s="228"/>
      <c r="H5" s="228"/>
      <c r="I5" s="228"/>
      <c r="J5" s="228"/>
      <c r="K5" s="228"/>
      <c r="L5" s="228"/>
      <c r="M5" s="228"/>
      <c r="N5" s="228"/>
      <c r="O5" s="228"/>
      <c r="P5" s="228"/>
      <c r="Q5" s="228"/>
      <c r="R5" s="228"/>
      <c r="S5" s="85"/>
    </row>
    <row r="6" spans="1:19" ht="18" customHeight="1" x14ac:dyDescent="0.25">
      <c r="A6" s="63"/>
      <c r="B6" s="210" t="s">
        <v>112</v>
      </c>
      <c r="C6" s="210"/>
      <c r="D6" s="210"/>
      <c r="E6" s="210"/>
      <c r="F6" s="210"/>
      <c r="G6" s="210"/>
      <c r="H6" s="210"/>
      <c r="I6" s="210"/>
      <c r="J6" s="210"/>
      <c r="K6" s="210"/>
      <c r="L6" s="210"/>
      <c r="M6" s="210"/>
      <c r="N6" s="210"/>
      <c r="O6" s="210"/>
      <c r="P6" s="210"/>
      <c r="Q6" s="210"/>
      <c r="R6" s="210"/>
      <c r="S6" s="88"/>
    </row>
    <row r="7" spans="1:19" ht="18" customHeight="1" x14ac:dyDescent="0.25">
      <c r="A7" s="63"/>
      <c r="B7" s="210" t="s">
        <v>117</v>
      </c>
      <c r="C7" s="210"/>
      <c r="D7" s="210"/>
      <c r="E7" s="210"/>
      <c r="F7" s="210"/>
      <c r="G7" s="210"/>
      <c r="H7" s="210"/>
      <c r="I7" s="210"/>
      <c r="J7" s="210"/>
      <c r="K7" s="210"/>
      <c r="L7" s="210"/>
      <c r="M7" s="210"/>
      <c r="N7" s="210"/>
      <c r="O7" s="210"/>
      <c r="P7" s="210"/>
      <c r="Q7" s="210"/>
      <c r="R7" s="210"/>
      <c r="S7" s="210"/>
    </row>
    <row r="8" spans="1:19" ht="18.75" customHeight="1" x14ac:dyDescent="0.25">
      <c r="A8" s="63"/>
      <c r="B8" s="210" t="s">
        <v>113</v>
      </c>
      <c r="C8" s="210"/>
      <c r="D8" s="210"/>
      <c r="E8" s="210"/>
      <c r="F8" s="210"/>
      <c r="G8" s="210"/>
      <c r="H8" s="210"/>
      <c r="I8" s="210"/>
      <c r="J8" s="210"/>
      <c r="K8" s="210"/>
      <c r="L8" s="210"/>
      <c r="M8" s="210"/>
      <c r="N8" s="210"/>
      <c r="O8" s="210"/>
      <c r="P8" s="210"/>
      <c r="Q8" s="210"/>
      <c r="R8" s="210"/>
      <c r="S8" s="88"/>
    </row>
    <row r="9" spans="1:19" ht="18" customHeight="1" x14ac:dyDescent="0.25">
      <c r="A9" s="64"/>
      <c r="B9" s="210" t="s">
        <v>114</v>
      </c>
      <c r="C9" s="210"/>
      <c r="D9" s="210"/>
      <c r="E9" s="210"/>
      <c r="F9" s="210"/>
      <c r="G9" s="210"/>
      <c r="H9" s="210"/>
      <c r="I9" s="210"/>
      <c r="J9" s="210"/>
      <c r="K9" s="210"/>
      <c r="L9" s="210"/>
      <c r="M9" s="210"/>
      <c r="N9" s="210"/>
      <c r="O9" s="210"/>
      <c r="P9" s="210"/>
      <c r="Q9" s="210"/>
      <c r="R9" s="210"/>
      <c r="S9" s="89"/>
    </row>
    <row r="10" spans="1:19" ht="18" customHeight="1" x14ac:dyDescent="0.25">
      <c r="A10" s="64"/>
      <c r="B10" s="210" t="s">
        <v>115</v>
      </c>
      <c r="C10" s="210"/>
      <c r="D10" s="210"/>
      <c r="E10" s="210"/>
      <c r="F10" s="210"/>
      <c r="G10" s="210"/>
      <c r="H10" s="210"/>
      <c r="I10" s="210"/>
      <c r="J10" s="210"/>
      <c r="K10" s="210"/>
      <c r="L10" s="210"/>
      <c r="M10" s="210"/>
      <c r="N10" s="210"/>
      <c r="O10" s="210"/>
      <c r="P10" s="210"/>
      <c r="Q10" s="210"/>
      <c r="R10" s="210"/>
      <c r="S10" s="89"/>
    </row>
    <row r="11" spans="1:19" ht="18" x14ac:dyDescent="0.25">
      <c r="A11" s="64"/>
      <c r="B11" s="210" t="s">
        <v>118</v>
      </c>
      <c r="C11" s="210"/>
      <c r="D11" s="210"/>
      <c r="E11" s="210"/>
      <c r="F11" s="210"/>
      <c r="G11" s="210"/>
      <c r="H11" s="210"/>
      <c r="I11" s="210"/>
      <c r="J11" s="210"/>
      <c r="K11" s="210"/>
      <c r="L11" s="210"/>
      <c r="M11" s="210"/>
      <c r="N11" s="210"/>
      <c r="O11" s="210"/>
      <c r="P11" s="210"/>
      <c r="Q11" s="210"/>
      <c r="R11" s="210"/>
      <c r="S11" s="89"/>
    </row>
    <row r="12" spans="1:19" ht="18.75" x14ac:dyDescent="0.3">
      <c r="A12" s="64"/>
      <c r="B12" s="65"/>
      <c r="C12" s="65"/>
      <c r="D12" s="216"/>
      <c r="E12" s="216"/>
      <c r="F12" s="216"/>
      <c r="G12" s="216"/>
      <c r="H12" s="216"/>
      <c r="I12" s="216"/>
      <c r="J12" s="216"/>
      <c r="K12" s="216"/>
      <c r="L12" s="216"/>
      <c r="M12" s="216"/>
      <c r="N12" s="65"/>
      <c r="O12" s="65"/>
      <c r="P12" s="65"/>
      <c r="Q12" s="65"/>
      <c r="R12" s="65"/>
      <c r="S12" s="89"/>
    </row>
    <row r="13" spans="1:19" ht="18" x14ac:dyDescent="0.25">
      <c r="A13" s="64"/>
      <c r="B13" s="217" t="s">
        <v>102</v>
      </c>
      <c r="C13" s="217"/>
      <c r="D13" s="217"/>
      <c r="E13" s="217"/>
      <c r="F13" s="217"/>
      <c r="G13" s="217"/>
      <c r="H13" s="217"/>
      <c r="I13" s="217"/>
      <c r="J13" s="217"/>
      <c r="K13" s="217"/>
      <c r="L13" s="217"/>
      <c r="M13" s="217"/>
      <c r="N13" s="217"/>
      <c r="O13" s="217"/>
      <c r="P13" s="217"/>
      <c r="Q13" s="217"/>
      <c r="R13" s="217"/>
      <c r="S13" s="89"/>
    </row>
    <row r="14" spans="1:19" ht="24.6" customHeight="1" x14ac:dyDescent="0.25">
      <c r="A14" s="66"/>
      <c r="B14" s="67"/>
      <c r="C14" s="68"/>
      <c r="D14" s="68"/>
      <c r="E14" s="68"/>
      <c r="F14" s="68"/>
      <c r="G14" s="68"/>
      <c r="H14" s="68"/>
      <c r="I14" s="68"/>
      <c r="J14" s="68"/>
      <c r="K14" s="68"/>
      <c r="L14" s="68"/>
      <c r="M14" s="68"/>
      <c r="N14" s="66"/>
      <c r="O14" s="66"/>
      <c r="P14" s="66"/>
      <c r="Q14" s="66"/>
      <c r="R14" s="66"/>
      <c r="S14" s="90"/>
    </row>
    <row r="15" spans="1:19" ht="24.6" customHeight="1" x14ac:dyDescent="0.25">
      <c r="A15" s="66"/>
      <c r="B15" s="237" t="s">
        <v>103</v>
      </c>
      <c r="C15" s="237"/>
      <c r="D15" s="237"/>
      <c r="E15" s="237"/>
      <c r="F15" s="237"/>
      <c r="G15" s="237"/>
      <c r="H15" s="237"/>
      <c r="I15" s="237"/>
      <c r="J15" s="237"/>
      <c r="K15" s="237"/>
      <c r="L15" s="237"/>
      <c r="M15" s="237"/>
      <c r="N15" s="237"/>
      <c r="O15" s="237"/>
      <c r="P15" s="237"/>
      <c r="Q15" s="237"/>
      <c r="R15" s="237"/>
      <c r="S15" s="90"/>
    </row>
    <row r="16" spans="1:19" ht="24.6" customHeight="1" x14ac:dyDescent="0.25">
      <c r="A16" s="66"/>
      <c r="B16" s="237" t="s">
        <v>104</v>
      </c>
      <c r="C16" s="237"/>
      <c r="D16" s="237"/>
      <c r="E16" s="237"/>
      <c r="F16" s="237"/>
      <c r="G16" s="237"/>
      <c r="H16" s="237"/>
      <c r="I16" s="237"/>
      <c r="J16" s="237"/>
      <c r="K16" s="237"/>
      <c r="L16" s="237"/>
      <c r="M16" s="237"/>
      <c r="N16" s="237"/>
      <c r="O16" s="237"/>
      <c r="P16" s="237"/>
      <c r="Q16" s="237"/>
      <c r="R16" s="237"/>
      <c r="S16" s="90"/>
    </row>
    <row r="17" spans="1:19" s="26" customFormat="1" x14ac:dyDescent="0.25">
      <c r="A17" s="66"/>
      <c r="B17" s="237" t="s">
        <v>105</v>
      </c>
      <c r="C17" s="237"/>
      <c r="D17" s="237"/>
      <c r="E17" s="237"/>
      <c r="F17" s="237"/>
      <c r="G17" s="237"/>
      <c r="H17" s="237"/>
      <c r="I17" s="237"/>
      <c r="J17" s="237"/>
      <c r="K17" s="237"/>
      <c r="L17" s="237"/>
      <c r="M17" s="237"/>
      <c r="N17" s="237"/>
      <c r="O17" s="237"/>
      <c r="P17" s="237"/>
      <c r="Q17" s="237"/>
      <c r="R17" s="237"/>
      <c r="S17" s="90"/>
    </row>
    <row r="18" spans="1:19" s="26" customFormat="1" x14ac:dyDescent="0.25">
      <c r="A18" s="66"/>
      <c r="B18" s="237" t="s">
        <v>106</v>
      </c>
      <c r="C18" s="237"/>
      <c r="D18" s="237"/>
      <c r="E18" s="237"/>
      <c r="F18" s="237"/>
      <c r="G18" s="237"/>
      <c r="H18" s="237"/>
      <c r="I18" s="237"/>
      <c r="J18" s="237"/>
      <c r="K18" s="237"/>
      <c r="L18" s="237"/>
      <c r="M18" s="237"/>
      <c r="N18" s="237"/>
      <c r="O18" s="237"/>
      <c r="P18" s="237"/>
      <c r="Q18" s="237"/>
      <c r="R18" s="237"/>
      <c r="S18" s="90"/>
    </row>
    <row r="19" spans="1:19" s="26" customFormat="1" x14ac:dyDescent="0.25">
      <c r="A19" s="66"/>
      <c r="B19" s="67"/>
      <c r="C19" s="67"/>
      <c r="D19" s="67"/>
      <c r="E19" s="67"/>
      <c r="F19" s="67"/>
      <c r="G19" s="67"/>
      <c r="H19" s="67"/>
      <c r="I19" s="67"/>
      <c r="J19" s="67"/>
      <c r="K19" s="67"/>
      <c r="L19" s="67"/>
      <c r="M19" s="67"/>
      <c r="N19" s="67"/>
      <c r="O19" s="67"/>
      <c r="P19" s="67"/>
      <c r="Q19" s="67"/>
      <c r="R19" s="67"/>
      <c r="S19" s="90"/>
    </row>
    <row r="20" spans="1:19" s="26" customFormat="1" ht="30" x14ac:dyDescent="0.25">
      <c r="A20" s="64"/>
      <c r="B20" s="239" t="s">
        <v>14</v>
      </c>
      <c r="C20" s="239"/>
      <c r="D20" s="239"/>
      <c r="E20" s="239"/>
      <c r="F20" s="239"/>
      <c r="G20" s="239"/>
      <c r="H20" s="239"/>
      <c r="I20" s="239"/>
      <c r="J20" s="239"/>
      <c r="K20" s="239"/>
      <c r="L20" s="239"/>
      <c r="M20" s="239"/>
      <c r="N20" s="239"/>
      <c r="O20" s="239"/>
      <c r="P20" s="239"/>
      <c r="Q20" s="239"/>
      <c r="R20" s="239"/>
      <c r="S20" s="89"/>
    </row>
    <row r="21" spans="1:19" s="26" customFormat="1" x14ac:dyDescent="0.25">
      <c r="A21" s="64"/>
      <c r="B21" s="69"/>
      <c r="C21" s="70" t="s">
        <v>15</v>
      </c>
      <c r="D21" s="70"/>
      <c r="E21" s="70"/>
      <c r="F21" s="142"/>
      <c r="G21" s="142"/>
      <c r="H21" s="142"/>
      <c r="I21" s="142"/>
      <c r="J21" s="142"/>
      <c r="K21" s="142"/>
      <c r="L21" s="142"/>
      <c r="M21" s="142"/>
      <c r="N21" s="64"/>
      <c r="O21" s="64"/>
      <c r="P21" s="64"/>
      <c r="Q21" s="64"/>
      <c r="R21" s="64"/>
      <c r="S21" s="89"/>
    </row>
    <row r="22" spans="1:19" s="26" customFormat="1" ht="16.5" thickBot="1" x14ac:dyDescent="0.3">
      <c r="A22" s="64"/>
      <c r="B22" s="71"/>
      <c r="C22" s="72"/>
      <c r="D22" s="143"/>
      <c r="E22" s="143"/>
      <c r="F22" s="143"/>
      <c r="G22" s="143"/>
      <c r="H22" s="143"/>
      <c r="I22" s="143"/>
      <c r="J22" s="156"/>
      <c r="K22" s="156"/>
      <c r="L22" s="158"/>
      <c r="M22" s="158"/>
      <c r="N22" s="72"/>
      <c r="O22" s="72"/>
      <c r="P22" s="72"/>
      <c r="Q22" s="72"/>
      <c r="R22" s="73"/>
      <c r="S22" s="89"/>
    </row>
    <row r="23" spans="1:19" s="26" customFormat="1" ht="24.6" customHeight="1" thickBot="1" x14ac:dyDescent="0.3">
      <c r="A23" s="64"/>
      <c r="B23" s="74" t="s">
        <v>16</v>
      </c>
      <c r="C23" s="162"/>
      <c r="D23" s="163"/>
      <c r="E23" s="163"/>
      <c r="F23" s="163"/>
      <c r="G23" s="163"/>
      <c r="H23" s="163"/>
      <c r="I23" s="163"/>
      <c r="J23" s="164"/>
      <c r="K23" s="147" t="s">
        <v>17</v>
      </c>
      <c r="L23" s="148"/>
      <c r="M23" s="149"/>
      <c r="N23" s="165"/>
      <c r="O23" s="166"/>
      <c r="P23" s="166"/>
      <c r="Q23" s="166"/>
      <c r="R23" s="167"/>
      <c r="S23" s="89"/>
    </row>
    <row r="24" spans="1:19" s="26" customFormat="1" ht="24.6" customHeight="1" thickBot="1" x14ac:dyDescent="0.3">
      <c r="A24" s="64"/>
      <c r="B24" s="75" t="s">
        <v>18</v>
      </c>
      <c r="C24" s="144"/>
      <c r="D24" s="145"/>
      <c r="E24" s="145"/>
      <c r="F24" s="145"/>
      <c r="G24" s="145"/>
      <c r="H24" s="145"/>
      <c r="I24" s="145"/>
      <c r="J24" s="146"/>
      <c r="K24" s="147" t="s">
        <v>19</v>
      </c>
      <c r="L24" s="148"/>
      <c r="M24" s="149"/>
      <c r="N24" s="168"/>
      <c r="O24" s="169"/>
      <c r="P24" s="169"/>
      <c r="Q24" s="169"/>
      <c r="R24" s="170"/>
      <c r="S24" s="89"/>
    </row>
    <row r="25" spans="1:19" s="26" customFormat="1" ht="24.6" customHeight="1" thickBot="1" x14ac:dyDescent="0.3">
      <c r="A25" s="64"/>
      <c r="B25" s="75" t="s">
        <v>20</v>
      </c>
      <c r="C25" s="144"/>
      <c r="D25" s="145"/>
      <c r="E25" s="145"/>
      <c r="F25" s="145"/>
      <c r="G25" s="145"/>
      <c r="H25" s="145"/>
      <c r="I25" s="145"/>
      <c r="J25" s="146"/>
      <c r="K25" s="147" t="s">
        <v>21</v>
      </c>
      <c r="L25" s="148"/>
      <c r="M25" s="149"/>
      <c r="N25" s="150"/>
      <c r="O25" s="151"/>
      <c r="P25" s="151"/>
      <c r="Q25" s="151"/>
      <c r="R25" s="152"/>
      <c r="S25" s="89"/>
    </row>
    <row r="26" spans="1:19" s="26" customFormat="1" ht="15.75" x14ac:dyDescent="0.25">
      <c r="A26" s="64"/>
      <c r="B26" s="71"/>
      <c r="C26" s="72"/>
      <c r="D26" s="155"/>
      <c r="E26" s="155"/>
      <c r="F26" s="155"/>
      <c r="G26" s="155"/>
      <c r="H26" s="155"/>
      <c r="I26" s="155"/>
      <c r="J26" s="156"/>
      <c r="K26" s="156"/>
      <c r="L26" s="157"/>
      <c r="M26" s="157"/>
      <c r="N26" s="72"/>
      <c r="O26" s="72"/>
      <c r="P26" s="72"/>
      <c r="Q26" s="72"/>
      <c r="R26" s="73"/>
      <c r="S26" s="91"/>
    </row>
    <row r="27" spans="1:19" s="26" customFormat="1" x14ac:dyDescent="0.25">
      <c r="A27" s="66"/>
      <c r="B27" s="67"/>
      <c r="C27" s="67"/>
      <c r="D27" s="67"/>
      <c r="E27" s="67"/>
      <c r="F27" s="67"/>
      <c r="G27" s="67"/>
      <c r="H27" s="67"/>
      <c r="I27" s="67"/>
      <c r="J27" s="67"/>
      <c r="K27" s="67"/>
      <c r="L27" s="67"/>
      <c r="M27" s="67"/>
      <c r="N27" s="67"/>
      <c r="O27" s="67"/>
      <c r="P27" s="67"/>
      <c r="Q27" s="67"/>
      <c r="R27" s="67"/>
      <c r="S27" s="90"/>
    </row>
    <row r="28" spans="1:19" s="26" customFormat="1" ht="24.6" customHeight="1" thickBot="1" x14ac:dyDescent="0.3">
      <c r="B28" s="15"/>
      <c r="C28" s="33"/>
      <c r="D28" s="33"/>
      <c r="E28" s="33"/>
      <c r="F28" s="33"/>
      <c r="G28" s="33"/>
      <c r="H28" s="33"/>
      <c r="I28" s="33"/>
      <c r="J28" s="33"/>
      <c r="K28" s="30"/>
      <c r="L28" s="30"/>
      <c r="M28" s="30"/>
      <c r="N28" s="38"/>
      <c r="O28" s="4"/>
      <c r="P28" s="4"/>
      <c r="Q28" s="4"/>
      <c r="R28" s="4"/>
      <c r="S28" s="85"/>
    </row>
    <row r="29" spans="1:19" ht="24.6" customHeight="1" thickBot="1" x14ac:dyDescent="0.3">
      <c r="B29" s="31" t="s">
        <v>16</v>
      </c>
      <c r="C29" s="171"/>
      <c r="D29" s="172"/>
      <c r="E29" s="172"/>
      <c r="F29" s="172"/>
      <c r="G29" s="172"/>
      <c r="H29" s="172"/>
      <c r="I29" s="172"/>
      <c r="J29" s="173"/>
      <c r="K29" s="231" t="s">
        <v>17</v>
      </c>
      <c r="L29" s="232"/>
      <c r="M29" s="233"/>
      <c r="N29" s="159"/>
      <c r="O29" s="160"/>
      <c r="P29" s="160"/>
      <c r="Q29" s="160"/>
      <c r="R29" s="161"/>
      <c r="S29" s="85"/>
    </row>
    <row r="30" spans="1:19" ht="24.6" customHeight="1" thickBot="1" x14ac:dyDescent="0.3">
      <c r="B30" s="32" t="s">
        <v>18</v>
      </c>
      <c r="C30" s="234"/>
      <c r="D30" s="235"/>
      <c r="E30" s="235"/>
      <c r="F30" s="235"/>
      <c r="G30" s="235"/>
      <c r="H30" s="235"/>
      <c r="I30" s="235"/>
      <c r="J30" s="236"/>
      <c r="K30" s="183" t="s">
        <v>19</v>
      </c>
      <c r="L30" s="184"/>
      <c r="M30" s="185"/>
      <c r="N30" s="186"/>
      <c r="O30" s="187"/>
      <c r="P30" s="187"/>
      <c r="Q30" s="187"/>
      <c r="R30" s="188"/>
      <c r="S30" s="85"/>
    </row>
    <row r="31" spans="1:19" s="26" customFormat="1" ht="24.6" customHeight="1" thickBot="1" x14ac:dyDescent="0.3">
      <c r="B31" s="4"/>
      <c r="C31" s="30"/>
      <c r="D31" s="30"/>
      <c r="E31" s="30"/>
      <c r="F31" s="30"/>
      <c r="G31" s="30"/>
      <c r="H31" s="30"/>
      <c r="I31" s="30"/>
      <c r="J31" s="30"/>
      <c r="K31" s="4"/>
      <c r="L31" s="4"/>
      <c r="M31" s="4"/>
      <c r="N31" s="4"/>
      <c r="S31" s="85"/>
    </row>
    <row r="32" spans="1:19" ht="24.6" customHeight="1" thickBot="1" x14ac:dyDescent="0.3">
      <c r="B32" s="34" t="s">
        <v>16</v>
      </c>
      <c r="C32" s="218"/>
      <c r="D32" s="219"/>
      <c r="E32" s="219"/>
      <c r="F32" s="219"/>
      <c r="G32" s="219"/>
      <c r="H32" s="219"/>
      <c r="I32" s="219"/>
      <c r="J32" s="220"/>
      <c r="K32" s="183" t="s">
        <v>17</v>
      </c>
      <c r="L32" s="184"/>
      <c r="M32" s="185"/>
      <c r="N32" s="159"/>
      <c r="O32" s="160"/>
      <c r="P32" s="160"/>
      <c r="Q32" s="160"/>
      <c r="R32" s="161"/>
      <c r="S32" s="85"/>
    </row>
    <row r="33" spans="2:19" ht="24.6" customHeight="1" thickBot="1" x14ac:dyDescent="0.3">
      <c r="B33" s="35" t="s">
        <v>18</v>
      </c>
      <c r="C33" s="180"/>
      <c r="D33" s="181"/>
      <c r="E33" s="181"/>
      <c r="F33" s="181"/>
      <c r="G33" s="181"/>
      <c r="H33" s="181"/>
      <c r="I33" s="181"/>
      <c r="J33" s="182"/>
      <c r="K33" s="183" t="s">
        <v>19</v>
      </c>
      <c r="L33" s="184"/>
      <c r="M33" s="185"/>
      <c r="N33" s="186"/>
      <c r="O33" s="187"/>
      <c r="P33" s="187"/>
      <c r="Q33" s="187"/>
      <c r="R33" s="188"/>
      <c r="S33" s="85"/>
    </row>
    <row r="34" spans="2:19" s="26" customFormat="1" ht="24.6" customHeight="1" x14ac:dyDescent="0.25">
      <c r="B34" s="4"/>
      <c r="C34" s="30"/>
      <c r="D34" s="30"/>
      <c r="E34" s="30"/>
      <c r="F34" s="30"/>
      <c r="G34" s="30"/>
      <c r="H34" s="30"/>
      <c r="I34" s="30"/>
      <c r="J34" s="30"/>
      <c r="K34" s="4"/>
      <c r="L34" s="4"/>
      <c r="M34" s="4"/>
      <c r="N34" s="4"/>
      <c r="S34" s="85"/>
    </row>
    <row r="35" spans="2:19" ht="24.6" customHeight="1" x14ac:dyDescent="0.25">
      <c r="B35" s="4"/>
      <c r="C35" s="121"/>
      <c r="D35" s="121"/>
      <c r="E35" s="121"/>
      <c r="F35" s="121"/>
      <c r="G35" s="121"/>
      <c r="H35" s="121"/>
      <c r="I35" s="121"/>
      <c r="J35" s="121"/>
      <c r="K35" s="121"/>
      <c r="L35" s="121"/>
      <c r="M35" s="121"/>
      <c r="N35" s="4"/>
      <c r="O35" s="4"/>
      <c r="P35" s="122"/>
      <c r="Q35" s="122"/>
      <c r="R35" s="123"/>
      <c r="S35" s="85"/>
    </row>
    <row r="36" spans="2:19" ht="24.6" customHeight="1" x14ac:dyDescent="0.25">
      <c r="B36" s="209" t="s">
        <v>22</v>
      </c>
      <c r="C36" s="211"/>
      <c r="D36" s="211"/>
      <c r="E36" s="211"/>
      <c r="F36" s="211"/>
      <c r="G36" s="211"/>
      <c r="H36" s="211"/>
      <c r="I36" s="211"/>
      <c r="J36" s="211"/>
      <c r="K36" s="211"/>
      <c r="L36" s="211"/>
      <c r="M36" s="211"/>
      <c r="N36" s="211"/>
      <c r="O36" s="211"/>
      <c r="P36" s="211"/>
      <c r="Q36" s="211"/>
      <c r="R36" s="5"/>
      <c r="S36" s="85"/>
    </row>
    <row r="37" spans="2:19" ht="142.5" customHeight="1" x14ac:dyDescent="0.25">
      <c r="B37" s="206" t="s">
        <v>31</v>
      </c>
      <c r="C37" s="207"/>
      <c r="D37" s="207"/>
      <c r="E37" s="207"/>
      <c r="F37" s="207"/>
      <c r="G37" s="207"/>
      <c r="H37" s="207"/>
      <c r="I37" s="207"/>
      <c r="J37" s="207"/>
      <c r="K37" s="207"/>
      <c r="L37" s="207"/>
      <c r="M37" s="207"/>
      <c r="N37" s="207"/>
      <c r="O37" s="207"/>
      <c r="P37" s="207"/>
      <c r="Q37" s="207"/>
      <c r="R37" s="208"/>
      <c r="S37" s="85"/>
    </row>
    <row r="38" spans="2:19" ht="24.6" customHeight="1" x14ac:dyDescent="0.25">
      <c r="B38" s="209" t="s">
        <v>23</v>
      </c>
      <c r="C38" s="209"/>
      <c r="D38" s="209"/>
      <c r="E38" s="209"/>
      <c r="F38" s="209"/>
      <c r="G38" s="209"/>
      <c r="H38" s="209"/>
      <c r="I38" s="209"/>
      <c r="J38" s="209"/>
      <c r="K38" s="209"/>
      <c r="L38" s="209"/>
      <c r="M38" s="209"/>
      <c r="N38" s="209"/>
      <c r="O38" s="209"/>
      <c r="P38" s="209"/>
      <c r="Q38" s="209"/>
      <c r="R38" s="209"/>
      <c r="S38" s="85"/>
    </row>
    <row r="39" spans="2:19" ht="24.6" customHeight="1" x14ac:dyDescent="0.25">
      <c r="B39" s="43"/>
      <c r="C39" s="2" t="s">
        <v>7</v>
      </c>
      <c r="D39" s="196"/>
      <c r="E39" s="197"/>
      <c r="F39" s="198"/>
      <c r="G39" s="199" t="s">
        <v>8</v>
      </c>
      <c r="H39" s="200"/>
      <c r="I39" s="201"/>
      <c r="J39" s="202" t="str">
        <f>IF(OR(D39=""),"",D39+(E50*7))</f>
        <v/>
      </c>
      <c r="K39" s="203"/>
      <c r="L39" s="203"/>
      <c r="M39" s="204"/>
      <c r="N39" s="49"/>
      <c r="O39" s="3"/>
      <c r="P39" s="205"/>
      <c r="Q39" s="205"/>
      <c r="R39" s="37"/>
      <c r="S39" s="85"/>
    </row>
    <row r="40" spans="2:19" s="26" customFormat="1" ht="24.6" customHeight="1" x14ac:dyDescent="0.25">
      <c r="B40" s="43"/>
      <c r="C40" s="3"/>
      <c r="D40" s="189" t="s">
        <v>69</v>
      </c>
      <c r="E40" s="189"/>
      <c r="F40" s="189"/>
      <c r="G40" s="3"/>
      <c r="H40" s="3"/>
      <c r="I40" s="3"/>
      <c r="J40" s="189" t="s">
        <v>69</v>
      </c>
      <c r="K40" s="189"/>
      <c r="L40" s="189"/>
      <c r="M40" s="189"/>
      <c r="N40" s="49"/>
      <c r="O40" s="3"/>
      <c r="P40" s="49"/>
      <c r="Q40" s="49"/>
      <c r="R40" s="37"/>
      <c r="S40" s="85"/>
    </row>
    <row r="41" spans="2:19" ht="90.75" customHeight="1" x14ac:dyDescent="0.4">
      <c r="B41" s="43"/>
      <c r="C41" s="114" t="s">
        <v>24</v>
      </c>
      <c r="D41" s="190">
        <f xml:space="preserve"> Q138</f>
        <v>0</v>
      </c>
      <c r="E41" s="191"/>
      <c r="F41" s="192"/>
      <c r="G41" s="229" t="s">
        <v>97</v>
      </c>
      <c r="H41" s="230"/>
      <c r="I41" s="119">
        <v>50</v>
      </c>
      <c r="J41" s="193">
        <f xml:space="preserve"> I41</f>
        <v>50</v>
      </c>
      <c r="K41" s="194"/>
      <c r="L41" s="194"/>
      <c r="M41" s="195"/>
      <c r="N41" s="50"/>
      <c r="O41" s="26"/>
      <c r="P41" s="238"/>
      <c r="Q41" s="238"/>
      <c r="R41" s="44"/>
      <c r="S41" s="85"/>
    </row>
    <row r="42" spans="2:19" ht="21" thickBot="1" x14ac:dyDescent="0.3">
      <c r="B42" s="43"/>
      <c r="C42" s="2" t="s">
        <v>25</v>
      </c>
      <c r="D42" s="271">
        <f xml:space="preserve"> D39</f>
        <v>0</v>
      </c>
      <c r="E42" s="272"/>
      <c r="F42" s="272"/>
      <c r="G42" s="273"/>
      <c r="H42" s="273"/>
      <c r="I42" s="273"/>
      <c r="J42" s="221"/>
      <c r="K42" s="221"/>
      <c r="L42" s="221"/>
      <c r="M42" s="221"/>
      <c r="N42" s="49"/>
      <c r="O42" s="120"/>
      <c r="P42" s="205"/>
      <c r="Q42" s="205"/>
      <c r="R42" s="37"/>
      <c r="S42" s="85"/>
    </row>
    <row r="43" spans="2:19" ht="21" thickBot="1" x14ac:dyDescent="0.3">
      <c r="B43" s="43"/>
      <c r="C43" s="3"/>
      <c r="D43" s="115"/>
      <c r="E43" s="115"/>
      <c r="F43" s="115"/>
      <c r="G43" s="116"/>
      <c r="H43" s="116"/>
      <c r="I43" s="116"/>
      <c r="J43" s="115"/>
      <c r="K43" s="115"/>
      <c r="L43" s="115"/>
      <c r="M43" s="115"/>
      <c r="N43" s="49"/>
      <c r="O43" s="120"/>
      <c r="P43" s="49"/>
      <c r="Q43" s="49"/>
      <c r="R43" s="37"/>
      <c r="S43" s="85"/>
    </row>
    <row r="44" spans="2:19" ht="27.75" customHeight="1" thickBot="1" x14ac:dyDescent="0.3">
      <c r="B44" s="36"/>
      <c r="C44" s="214" t="s">
        <v>91</v>
      </c>
      <c r="D44" s="215"/>
      <c r="E44" s="124"/>
      <c r="F44" s="125"/>
      <c r="G44" s="222" t="s">
        <v>92</v>
      </c>
      <c r="H44" s="223"/>
      <c r="I44" s="223"/>
      <c r="J44" s="178" t="s">
        <v>94</v>
      </c>
      <c r="K44" s="179"/>
      <c r="L44" s="117"/>
      <c r="N44" s="118"/>
      <c r="O44" s="26"/>
      <c r="P44" s="224"/>
      <c r="Q44" s="224"/>
      <c r="R44" s="37"/>
      <c r="S44" s="85"/>
    </row>
    <row r="45" spans="2:19" ht="60.75" customHeight="1" thickBot="1" x14ac:dyDescent="0.45">
      <c r="B45" s="36"/>
      <c r="C45" s="212" t="s">
        <v>119</v>
      </c>
      <c r="D45" s="213"/>
      <c r="E45" s="193">
        <f xml:space="preserve"> D41+J41</f>
        <v>50</v>
      </c>
      <c r="F45" s="195"/>
      <c r="G45" s="261" t="s">
        <v>107</v>
      </c>
      <c r="H45" s="261"/>
      <c r="I45" s="262"/>
      <c r="J45" s="263" t="str">
        <f xml:space="preserve"> C23&amp; ""&amp;N23</f>
        <v/>
      </c>
      <c r="K45" s="264"/>
      <c r="L45" s="265"/>
      <c r="M45" s="266"/>
      <c r="N45" s="50"/>
      <c r="O45" s="26"/>
      <c r="P45" s="224"/>
      <c r="Q45" s="224"/>
      <c r="R45" s="37"/>
      <c r="S45" s="85"/>
    </row>
    <row r="46" spans="2:19" ht="32.25" customHeight="1" thickBot="1" x14ac:dyDescent="0.3">
      <c r="B46" s="36"/>
      <c r="C46" s="3"/>
      <c r="D46" s="3"/>
      <c r="E46" s="3"/>
      <c r="F46" s="3"/>
      <c r="G46" s="267" t="s">
        <v>12</v>
      </c>
      <c r="H46" s="184"/>
      <c r="I46" s="185"/>
      <c r="J46" s="268"/>
      <c r="K46" s="269"/>
      <c r="L46" s="269"/>
      <c r="M46" s="270"/>
      <c r="N46" s="3"/>
      <c r="O46" s="26"/>
      <c r="P46" s="251"/>
      <c r="Q46" s="251"/>
      <c r="R46" s="37"/>
      <c r="S46" s="85"/>
    </row>
    <row r="47" spans="2:19" ht="16.5" thickBot="1" x14ac:dyDescent="0.3">
      <c r="B47" s="36"/>
      <c r="C47" s="3"/>
      <c r="D47" s="3"/>
      <c r="E47" s="3"/>
      <c r="F47" s="3"/>
      <c r="G47" s="3"/>
      <c r="H47" s="3"/>
      <c r="I47" s="3"/>
      <c r="J47" s="3"/>
      <c r="K47" s="3"/>
      <c r="L47" s="3"/>
      <c r="M47" s="3"/>
      <c r="N47" s="3"/>
      <c r="O47" s="3"/>
      <c r="P47" s="251"/>
      <c r="Q47" s="251"/>
      <c r="R47" s="37"/>
      <c r="S47" s="85"/>
    </row>
    <row r="48" spans="2:19" ht="30.75" customHeight="1" thickBot="1" x14ac:dyDescent="0.3">
      <c r="B48" s="36"/>
      <c r="C48" s="3"/>
      <c r="D48" s="3"/>
      <c r="E48" s="3"/>
      <c r="F48" s="3"/>
      <c r="G48" s="183" t="s">
        <v>26</v>
      </c>
      <c r="H48" s="184"/>
      <c r="I48" s="185"/>
      <c r="J48" s="252"/>
      <c r="K48" s="253"/>
      <c r="L48" s="253"/>
      <c r="M48" s="254"/>
      <c r="N48" s="3"/>
      <c r="O48" s="26"/>
      <c r="P48" s="205"/>
      <c r="Q48" s="205"/>
      <c r="R48" s="37"/>
      <c r="S48" s="92"/>
    </row>
    <row r="49" spans="1:19" ht="67.5" customHeight="1" thickBot="1" x14ac:dyDescent="0.3">
      <c r="B49" s="36"/>
      <c r="C49" s="3"/>
      <c r="D49" s="3"/>
      <c r="E49" s="3"/>
      <c r="F49" s="3"/>
      <c r="G49" s="255" t="s">
        <v>27</v>
      </c>
      <c r="H49" s="256"/>
      <c r="I49" s="257"/>
      <c r="J49" s="258"/>
      <c r="K49" s="259"/>
      <c r="L49" s="259"/>
      <c r="M49" s="260"/>
      <c r="N49" s="3"/>
      <c r="O49" s="26"/>
      <c r="P49" s="251"/>
      <c r="Q49" s="251"/>
      <c r="R49" s="37"/>
      <c r="S49" s="85"/>
    </row>
    <row r="50" spans="1:19" ht="23.25" customHeight="1" x14ac:dyDescent="0.3">
      <c r="B50" s="45"/>
      <c r="C50" s="153" t="s">
        <v>108</v>
      </c>
      <c r="D50" s="154"/>
      <c r="E50" s="240">
        <v>1</v>
      </c>
      <c r="F50" s="241"/>
      <c r="G50" s="153" t="s">
        <v>7</v>
      </c>
      <c r="H50" s="242"/>
      <c r="I50" s="154"/>
      <c r="J50" s="243">
        <f xml:space="preserve"> D39</f>
        <v>0</v>
      </c>
      <c r="K50" s="244"/>
      <c r="L50" s="244"/>
      <c r="M50" s="245"/>
      <c r="N50" s="153" t="s">
        <v>8</v>
      </c>
      <c r="O50" s="154"/>
      <c r="P50" s="246" t="str">
        <f xml:space="preserve"> J39</f>
        <v/>
      </c>
      <c r="Q50" s="247"/>
      <c r="S50" s="85"/>
    </row>
    <row r="51" spans="1:19" ht="21" x14ac:dyDescent="0.35">
      <c r="B51" s="45"/>
      <c r="C51" s="46"/>
      <c r="D51" s="46"/>
      <c r="E51" s="46"/>
      <c r="F51" s="46"/>
      <c r="G51" s="46"/>
      <c r="H51" s="46"/>
      <c r="I51" s="46"/>
      <c r="J51" s="248" t="s">
        <v>69</v>
      </c>
      <c r="K51" s="249"/>
      <c r="L51" s="249"/>
      <c r="M51" s="249"/>
      <c r="N51" s="46"/>
      <c r="O51" s="46"/>
      <c r="P51" s="250" t="s">
        <v>69</v>
      </c>
      <c r="Q51" s="250"/>
      <c r="R51" s="46"/>
      <c r="S51" s="47"/>
    </row>
    <row r="52" spans="1:19" ht="21" x14ac:dyDescent="0.35">
      <c r="B52" s="45"/>
      <c r="C52" s="46"/>
      <c r="D52" s="46"/>
      <c r="E52" s="46"/>
      <c r="F52" s="46"/>
      <c r="G52" s="46"/>
      <c r="H52" s="46"/>
      <c r="I52" s="46"/>
      <c r="J52" s="109"/>
      <c r="K52" s="110"/>
      <c r="L52" s="110"/>
      <c r="M52" s="110"/>
      <c r="N52" s="46"/>
      <c r="O52" s="46"/>
      <c r="P52" s="111"/>
      <c r="Q52" s="111"/>
      <c r="R52" s="46"/>
      <c r="S52" s="47"/>
    </row>
    <row r="53" spans="1:19" ht="18" customHeight="1" x14ac:dyDescent="0.25">
      <c r="A53" s="63"/>
      <c r="B53" s="210" t="s">
        <v>111</v>
      </c>
      <c r="C53" s="210"/>
      <c r="D53" s="210"/>
      <c r="E53" s="210"/>
      <c r="F53" s="210"/>
      <c r="G53" s="210"/>
      <c r="H53" s="210"/>
      <c r="I53" s="210"/>
      <c r="J53" s="210"/>
      <c r="K53" s="210"/>
      <c r="L53" s="210"/>
      <c r="M53" s="210"/>
      <c r="N53" s="210"/>
      <c r="O53" s="210"/>
      <c r="P53" s="210"/>
      <c r="Q53" s="210"/>
      <c r="R53" s="210"/>
      <c r="S53" s="88"/>
    </row>
    <row r="54" spans="1:19" ht="18" customHeight="1" x14ac:dyDescent="0.25">
      <c r="A54" s="63"/>
      <c r="B54" s="210" t="s">
        <v>110</v>
      </c>
      <c r="C54" s="210"/>
      <c r="D54" s="210"/>
      <c r="E54" s="210"/>
      <c r="F54" s="210"/>
      <c r="G54" s="210"/>
      <c r="H54" s="210"/>
      <c r="I54" s="210"/>
      <c r="J54" s="210"/>
      <c r="K54" s="210"/>
      <c r="L54" s="210"/>
      <c r="M54" s="210"/>
      <c r="N54" s="210"/>
      <c r="O54" s="210"/>
      <c r="P54" s="210"/>
      <c r="Q54" s="210"/>
      <c r="R54" s="210"/>
      <c r="S54" s="210"/>
    </row>
    <row r="55" spans="1:19" ht="18.75" customHeight="1" x14ac:dyDescent="0.25">
      <c r="A55" s="63"/>
      <c r="B55" s="210" t="s">
        <v>116</v>
      </c>
      <c r="C55" s="210"/>
      <c r="D55" s="210"/>
      <c r="E55" s="210"/>
      <c r="F55" s="210"/>
      <c r="G55" s="210"/>
      <c r="H55" s="210"/>
      <c r="I55" s="210"/>
      <c r="J55" s="210"/>
      <c r="K55" s="210"/>
      <c r="L55" s="210"/>
      <c r="M55" s="210"/>
      <c r="N55" s="210"/>
      <c r="O55" s="210"/>
      <c r="P55" s="210"/>
      <c r="Q55" s="210"/>
      <c r="R55" s="210"/>
      <c r="S55" s="88"/>
    </row>
    <row r="56" spans="1:19" ht="28.35" customHeight="1" x14ac:dyDescent="0.3">
      <c r="B56" s="93"/>
      <c r="C56" s="93"/>
      <c r="D56" s="93"/>
      <c r="E56" s="93"/>
      <c r="F56" s="93"/>
      <c r="G56" s="93"/>
      <c r="H56" s="93"/>
      <c r="I56" s="93"/>
      <c r="J56" s="93"/>
      <c r="K56" s="93"/>
      <c r="L56" s="93"/>
      <c r="M56" s="93"/>
      <c r="N56" s="93"/>
      <c r="O56" s="93"/>
      <c r="P56" s="93"/>
      <c r="Q56" s="45"/>
      <c r="R56" s="45"/>
      <c r="S56" s="45"/>
    </row>
    <row r="57" spans="1:19" ht="33.950000000000003" customHeight="1" thickBot="1" x14ac:dyDescent="0.35">
      <c r="B57" s="48"/>
      <c r="C57" s="45"/>
      <c r="D57" s="45"/>
      <c r="E57" s="45"/>
      <c r="F57" s="45"/>
      <c r="G57" s="45"/>
      <c r="H57" s="45"/>
      <c r="I57" s="45"/>
      <c r="J57" s="45"/>
      <c r="K57" s="45"/>
      <c r="L57" s="45"/>
      <c r="M57" s="45"/>
      <c r="N57" s="45"/>
      <c r="O57" s="45"/>
      <c r="P57" s="45"/>
      <c r="Q57" s="45"/>
      <c r="R57" s="45"/>
      <c r="S57" s="45"/>
    </row>
    <row r="58" spans="1:19" ht="83.25" customHeight="1" thickBot="1" x14ac:dyDescent="0.3">
      <c r="B58" s="26"/>
      <c r="C58" s="55" t="s">
        <v>9</v>
      </c>
      <c r="D58" s="274" t="s">
        <v>6</v>
      </c>
      <c r="E58" s="275"/>
      <c r="F58" s="275"/>
      <c r="G58" s="275"/>
      <c r="H58" s="275"/>
      <c r="I58" s="275"/>
      <c r="J58" s="275"/>
      <c r="K58" s="275"/>
      <c r="L58" s="275"/>
      <c r="M58" s="276"/>
      <c r="N58" s="81" t="s">
        <v>96</v>
      </c>
      <c r="O58" s="1" t="s">
        <v>10</v>
      </c>
      <c r="P58" s="1" t="s">
        <v>11</v>
      </c>
      <c r="Q58" s="85"/>
      <c r="R58" s="26"/>
      <c r="S58" s="26"/>
    </row>
    <row r="59" spans="1:19" ht="24.6" customHeight="1" thickBot="1" x14ac:dyDescent="0.3">
      <c r="B59" s="26"/>
      <c r="C59" s="25"/>
      <c r="D59" s="277" t="s">
        <v>122</v>
      </c>
      <c r="E59" s="278"/>
      <c r="F59" s="278"/>
      <c r="G59" s="278"/>
      <c r="H59" s="278"/>
      <c r="I59" s="278"/>
      <c r="J59" s="80">
        <v>0</v>
      </c>
      <c r="K59" s="19"/>
      <c r="L59" s="19"/>
      <c r="M59" s="8"/>
      <c r="N59" s="82">
        <f>J59</f>
        <v>0</v>
      </c>
      <c r="O59" s="14">
        <v>10</v>
      </c>
      <c r="P59" s="13">
        <f xml:space="preserve"> N59*O59*E50</f>
        <v>0</v>
      </c>
      <c r="Q59" s="85"/>
      <c r="R59" s="26"/>
      <c r="S59" s="26"/>
    </row>
    <row r="60" spans="1:19" ht="25.5" customHeight="1" thickBot="1" x14ac:dyDescent="0.3">
      <c r="B60" s="26"/>
      <c r="C60" s="176" t="s">
        <v>90</v>
      </c>
      <c r="D60" s="177"/>
      <c r="E60" s="177"/>
      <c r="F60" s="177"/>
      <c r="G60" s="177"/>
      <c r="H60" s="177"/>
      <c r="I60" s="177"/>
      <c r="J60" s="177"/>
      <c r="K60" s="177"/>
      <c r="L60" s="177"/>
      <c r="M60" s="177"/>
      <c r="N60" s="177"/>
      <c r="O60" s="177"/>
      <c r="P60" s="78"/>
      <c r="Q60" s="85"/>
      <c r="R60" s="26"/>
      <c r="S60" s="26"/>
    </row>
    <row r="61" spans="1:19" ht="31.5" customHeight="1" thickBot="1" x14ac:dyDescent="0.3">
      <c r="B61" s="26"/>
      <c r="C61" s="126"/>
      <c r="D61" s="129" t="s">
        <v>51</v>
      </c>
      <c r="E61" s="130"/>
      <c r="F61" s="17"/>
      <c r="G61" s="17"/>
      <c r="H61" s="17"/>
      <c r="I61" s="17"/>
      <c r="J61" s="17"/>
      <c r="K61" s="17"/>
      <c r="L61" s="17"/>
      <c r="M61" s="10"/>
      <c r="N61" s="132">
        <f>SUM(D62,D63,F62,F63,H62,H63,J62,L62)</f>
        <v>0</v>
      </c>
      <c r="O61" s="135">
        <v>2</v>
      </c>
      <c r="P61" s="61">
        <f xml:space="preserve"> O61*N61*E50</f>
        <v>0</v>
      </c>
      <c r="Q61" s="85"/>
      <c r="R61" s="26"/>
      <c r="S61" s="26"/>
    </row>
    <row r="62" spans="1:19" ht="24.6" customHeight="1" thickBot="1" x14ac:dyDescent="0.3">
      <c r="B62" s="26"/>
      <c r="C62" s="127"/>
      <c r="D62" s="80">
        <v>0</v>
      </c>
      <c r="E62" s="18" t="s">
        <v>2</v>
      </c>
      <c r="F62" s="80">
        <v>0</v>
      </c>
      <c r="G62" s="18" t="s">
        <v>47</v>
      </c>
      <c r="H62" s="80">
        <v>0</v>
      </c>
      <c r="I62" s="18" t="s">
        <v>45</v>
      </c>
      <c r="J62" s="80">
        <v>0</v>
      </c>
      <c r="K62" s="18" t="s">
        <v>46</v>
      </c>
      <c r="L62" s="80">
        <v>0</v>
      </c>
      <c r="M62" s="7" t="s">
        <v>50</v>
      </c>
      <c r="N62" s="133"/>
      <c r="O62" s="136"/>
      <c r="P62" s="62"/>
      <c r="Q62" s="85"/>
      <c r="R62" s="26"/>
      <c r="S62" s="26"/>
    </row>
    <row r="63" spans="1:19" ht="24.6" customHeight="1" thickBot="1" x14ac:dyDescent="0.3">
      <c r="B63" s="26"/>
      <c r="C63" s="127"/>
      <c r="D63" s="80">
        <v>0</v>
      </c>
      <c r="E63" s="18" t="s">
        <v>48</v>
      </c>
      <c r="F63" s="80">
        <v>0</v>
      </c>
      <c r="G63" s="18" t="s">
        <v>49</v>
      </c>
      <c r="H63" s="80">
        <v>0</v>
      </c>
      <c r="I63" s="18" t="s">
        <v>44</v>
      </c>
      <c r="J63" s="18"/>
      <c r="K63" s="18"/>
      <c r="L63" s="18"/>
      <c r="M63" s="7"/>
      <c r="N63" s="133"/>
      <c r="O63" s="136"/>
      <c r="P63" s="62"/>
      <c r="Q63" s="85"/>
      <c r="R63" s="26"/>
      <c r="S63" s="26"/>
    </row>
    <row r="64" spans="1:19" ht="18" customHeight="1" thickBot="1" x14ac:dyDescent="0.3">
      <c r="B64" s="26"/>
      <c r="C64" s="128"/>
      <c r="D64" s="20"/>
      <c r="E64" s="16"/>
      <c r="F64" s="16"/>
      <c r="G64" s="16"/>
      <c r="H64" s="16"/>
      <c r="I64" s="16"/>
      <c r="J64" s="16"/>
      <c r="K64" s="279" t="s">
        <v>93</v>
      </c>
      <c r="L64" s="279"/>
      <c r="M64" s="280"/>
      <c r="N64" s="134"/>
      <c r="O64" s="137"/>
      <c r="P64" s="62"/>
      <c r="Q64" s="85"/>
      <c r="R64" s="26"/>
      <c r="S64" s="26"/>
    </row>
    <row r="65" spans="1:19" ht="24.6" customHeight="1" thickBot="1" x14ac:dyDescent="0.3">
      <c r="B65" s="26"/>
      <c r="C65" s="126"/>
      <c r="D65" s="130" t="s">
        <v>36</v>
      </c>
      <c r="E65" s="130"/>
      <c r="F65" s="17"/>
      <c r="G65" s="17"/>
      <c r="H65" s="17"/>
      <c r="I65" s="17"/>
      <c r="J65" s="17"/>
      <c r="K65" s="17"/>
      <c r="L65" s="17"/>
      <c r="M65" s="17"/>
      <c r="N65" s="132">
        <f>SUM(D66,D67,F66,F67,J66)</f>
        <v>0</v>
      </c>
      <c r="O65" s="135">
        <v>1</v>
      </c>
      <c r="P65" s="58">
        <f xml:space="preserve"> O65*N65*E50</f>
        <v>0</v>
      </c>
      <c r="Q65" s="85"/>
      <c r="R65" s="26"/>
      <c r="S65" s="26"/>
    </row>
    <row r="66" spans="1:19" ht="24.6" customHeight="1" thickBot="1" x14ac:dyDescent="0.3">
      <c r="A66" s="39"/>
      <c r="B66" s="26"/>
      <c r="C66" s="127"/>
      <c r="D66" s="80">
        <v>0</v>
      </c>
      <c r="E66" s="18" t="s">
        <v>0</v>
      </c>
      <c r="F66" s="80">
        <v>0</v>
      </c>
      <c r="G66" s="141" t="s">
        <v>1</v>
      </c>
      <c r="H66" s="141"/>
      <c r="I66" s="141"/>
      <c r="J66" s="80">
        <v>0</v>
      </c>
      <c r="K66" s="141" t="s">
        <v>54</v>
      </c>
      <c r="L66" s="141"/>
      <c r="M66" s="141"/>
      <c r="N66" s="133"/>
      <c r="O66" s="136"/>
      <c r="P66" s="76"/>
      <c r="Q66" s="85"/>
      <c r="R66" s="26"/>
      <c r="S66" s="26"/>
    </row>
    <row r="67" spans="1:19" ht="24.6" customHeight="1" thickBot="1" x14ac:dyDescent="0.3">
      <c r="B67" s="26"/>
      <c r="C67" s="127"/>
      <c r="D67" s="80">
        <v>0</v>
      </c>
      <c r="E67" s="18" t="s">
        <v>52</v>
      </c>
      <c r="F67" s="80">
        <v>0</v>
      </c>
      <c r="G67" s="141" t="s">
        <v>53</v>
      </c>
      <c r="H67" s="141"/>
      <c r="I67" s="141"/>
      <c r="J67" s="18"/>
      <c r="K67" s="18"/>
      <c r="L67" s="18"/>
      <c r="M67" s="18"/>
      <c r="N67" s="133"/>
      <c r="O67" s="136"/>
      <c r="P67" s="76"/>
      <c r="Q67" s="85"/>
      <c r="R67" s="26"/>
      <c r="S67" s="26"/>
    </row>
    <row r="68" spans="1:19" ht="24.6" customHeight="1" thickBot="1" x14ac:dyDescent="0.3">
      <c r="B68" s="26"/>
      <c r="C68" s="128"/>
      <c r="D68" s="16"/>
      <c r="E68" s="16"/>
      <c r="F68" s="16"/>
      <c r="G68" s="16"/>
      <c r="H68" s="16"/>
      <c r="I68" s="16"/>
      <c r="J68" s="16"/>
      <c r="K68" s="279" t="s">
        <v>93</v>
      </c>
      <c r="L68" s="279"/>
      <c r="M68" s="280"/>
      <c r="N68" s="134"/>
      <c r="O68" s="137"/>
      <c r="P68" s="77"/>
      <c r="Q68" s="85"/>
      <c r="R68" s="26"/>
      <c r="S68" s="26"/>
    </row>
    <row r="69" spans="1:19" ht="24.6" customHeight="1" thickBot="1" x14ac:dyDescent="0.3">
      <c r="B69" s="26"/>
      <c r="C69" s="25"/>
      <c r="D69" s="281" t="s">
        <v>38</v>
      </c>
      <c r="E69" s="282"/>
      <c r="F69" s="282"/>
      <c r="G69" s="282"/>
      <c r="H69" s="282"/>
      <c r="I69" s="282"/>
      <c r="J69" s="80">
        <v>0</v>
      </c>
      <c r="K69" s="100"/>
      <c r="L69" s="100"/>
      <c r="M69" s="100"/>
      <c r="N69" s="101">
        <f>J69</f>
        <v>0</v>
      </c>
      <c r="O69" s="13">
        <v>2</v>
      </c>
      <c r="P69" s="13">
        <f xml:space="preserve"> N69*O69*E50</f>
        <v>0</v>
      </c>
      <c r="Q69" s="85"/>
      <c r="R69" s="26"/>
      <c r="S69" s="26"/>
    </row>
    <row r="70" spans="1:19" ht="8.4499999999999993" customHeight="1" x14ac:dyDescent="0.25">
      <c r="B70" s="26"/>
      <c r="C70" s="95"/>
      <c r="D70" s="97"/>
      <c r="E70" s="97"/>
      <c r="F70" s="97"/>
      <c r="G70" s="97"/>
      <c r="H70" s="97"/>
      <c r="I70" s="97"/>
      <c r="J70" s="98"/>
      <c r="K70" s="94"/>
      <c r="L70" s="94"/>
      <c r="M70" s="94"/>
      <c r="N70" s="99"/>
      <c r="O70" s="96"/>
      <c r="P70" s="96"/>
      <c r="Q70" s="85"/>
      <c r="R70" s="26"/>
      <c r="S70" s="26"/>
    </row>
    <row r="71" spans="1:19" s="113" customFormat="1" ht="24.6" customHeight="1" thickBot="1" x14ac:dyDescent="0.3">
      <c r="A71" s="112"/>
      <c r="B71" s="112"/>
      <c r="C71" s="102"/>
      <c r="D71" s="103"/>
      <c r="E71" s="103"/>
      <c r="F71" s="103"/>
      <c r="G71" s="103"/>
      <c r="H71" s="103"/>
      <c r="I71" s="103"/>
      <c r="J71" s="104"/>
      <c r="K71" s="105"/>
      <c r="L71" s="105"/>
      <c r="M71" s="105"/>
      <c r="N71" s="106"/>
      <c r="O71" s="107"/>
      <c r="P71" s="107"/>
      <c r="Q71" s="108"/>
      <c r="R71" s="112"/>
      <c r="S71" s="112"/>
    </row>
    <row r="72" spans="1:19" ht="24.6" customHeight="1" thickTop="1" x14ac:dyDescent="0.25">
      <c r="B72" s="26"/>
      <c r="C72" s="95"/>
      <c r="D72" s="97"/>
      <c r="E72" s="97"/>
      <c r="F72" s="97"/>
      <c r="G72" s="97"/>
      <c r="H72" s="97"/>
      <c r="I72" s="97"/>
      <c r="J72" s="98"/>
      <c r="K72" s="94"/>
      <c r="L72" s="94"/>
      <c r="M72" s="94"/>
      <c r="N72" s="99"/>
      <c r="O72" s="96"/>
      <c r="P72" s="96"/>
      <c r="Q72" s="85"/>
      <c r="R72" s="26"/>
      <c r="S72" s="26"/>
    </row>
    <row r="73" spans="1:19" ht="24.6" customHeight="1" x14ac:dyDescent="0.25">
      <c r="B73" s="26"/>
      <c r="C73" s="95"/>
      <c r="D73" s="97"/>
      <c r="E73" s="97"/>
      <c r="F73" s="97"/>
      <c r="G73" s="97"/>
      <c r="H73" s="97"/>
      <c r="I73" s="97"/>
      <c r="J73" s="98"/>
      <c r="K73" s="94"/>
      <c r="L73" s="94"/>
      <c r="M73" s="94"/>
      <c r="N73" s="99"/>
      <c r="O73" s="96"/>
      <c r="P73" s="96"/>
      <c r="Q73" s="85"/>
      <c r="R73" s="26"/>
      <c r="S73" s="26"/>
    </row>
    <row r="74" spans="1:19" ht="24.6" customHeight="1" thickBot="1" x14ac:dyDescent="0.3">
      <c r="B74" s="26"/>
      <c r="C74" s="95"/>
      <c r="D74" s="97"/>
      <c r="E74" s="97"/>
      <c r="F74" s="97"/>
      <c r="G74" s="97"/>
      <c r="H74" s="97"/>
      <c r="I74" s="97"/>
      <c r="J74" s="98"/>
      <c r="K74" s="94"/>
      <c r="L74" s="94"/>
      <c r="M74" s="94"/>
      <c r="N74" s="99"/>
      <c r="O74" s="96"/>
      <c r="P74" s="96"/>
      <c r="Q74" s="85"/>
      <c r="R74" s="26"/>
      <c r="S74" s="26"/>
    </row>
    <row r="75" spans="1:19" ht="83.25" customHeight="1" thickBot="1" x14ac:dyDescent="0.3">
      <c r="B75" s="26"/>
      <c r="C75" s="55" t="s">
        <v>9</v>
      </c>
      <c r="D75" s="274" t="s">
        <v>6</v>
      </c>
      <c r="E75" s="275"/>
      <c r="F75" s="275"/>
      <c r="G75" s="275"/>
      <c r="H75" s="275"/>
      <c r="I75" s="275"/>
      <c r="J75" s="275"/>
      <c r="K75" s="275"/>
      <c r="L75" s="275"/>
      <c r="M75" s="276"/>
      <c r="N75" s="81" t="s">
        <v>96</v>
      </c>
      <c r="O75" s="1" t="s">
        <v>10</v>
      </c>
      <c r="P75" s="1" t="s">
        <v>11</v>
      </c>
      <c r="Q75" s="85"/>
      <c r="R75" s="26"/>
      <c r="S75" s="26"/>
    </row>
    <row r="76" spans="1:19" ht="24.6" customHeight="1" thickBot="1" x14ac:dyDescent="0.3">
      <c r="B76" s="26"/>
      <c r="C76" s="126"/>
      <c r="D76" s="129" t="s">
        <v>37</v>
      </c>
      <c r="E76" s="130"/>
      <c r="F76" s="130"/>
      <c r="G76" s="130"/>
      <c r="H76" s="130"/>
      <c r="I76" s="130"/>
      <c r="J76" s="130"/>
      <c r="K76" s="130"/>
      <c r="L76" s="130"/>
      <c r="M76" s="131"/>
      <c r="N76" s="132">
        <f>SUM(D77)</f>
        <v>0</v>
      </c>
      <c r="O76" s="135">
        <v>5</v>
      </c>
      <c r="P76" s="58">
        <f>N76*O76*$E$50</f>
        <v>0</v>
      </c>
      <c r="Q76" s="85"/>
      <c r="R76" s="26"/>
      <c r="S76" s="26"/>
    </row>
    <row r="77" spans="1:19" ht="24.6" customHeight="1" thickBot="1" x14ac:dyDescent="0.3">
      <c r="B77" s="26"/>
      <c r="C77" s="127"/>
      <c r="D77" s="80">
        <v>0</v>
      </c>
      <c r="E77" s="18" t="s">
        <v>98</v>
      </c>
      <c r="F77" s="51"/>
      <c r="G77" s="141"/>
      <c r="H77" s="141"/>
      <c r="I77" s="141"/>
      <c r="J77" s="18"/>
      <c r="K77" s="18"/>
      <c r="L77" s="18"/>
      <c r="M77" s="7"/>
      <c r="N77" s="133"/>
      <c r="O77" s="136"/>
      <c r="P77" s="59"/>
      <c r="Q77" s="85"/>
      <c r="R77" s="26"/>
      <c r="S77" s="26"/>
    </row>
    <row r="78" spans="1:19" ht="24.6" customHeight="1" thickBot="1" x14ac:dyDescent="0.3">
      <c r="B78" s="26"/>
      <c r="C78" s="128"/>
      <c r="D78" s="20"/>
      <c r="E78" s="16"/>
      <c r="F78" s="16"/>
      <c r="G78" s="16"/>
      <c r="H78" s="16"/>
      <c r="I78" s="16"/>
      <c r="J78" s="16"/>
      <c r="K78" s="279" t="s">
        <v>93</v>
      </c>
      <c r="L78" s="279"/>
      <c r="M78" s="280"/>
      <c r="N78" s="134"/>
      <c r="O78" s="137"/>
      <c r="P78" s="60"/>
      <c r="Q78" s="85"/>
      <c r="R78" s="26"/>
      <c r="S78" s="26"/>
    </row>
    <row r="79" spans="1:19" ht="24.6" customHeight="1" thickBot="1" x14ac:dyDescent="0.3">
      <c r="B79" s="26"/>
      <c r="C79" s="126"/>
      <c r="D79" s="129" t="s">
        <v>33</v>
      </c>
      <c r="E79" s="130"/>
      <c r="F79" s="130"/>
      <c r="G79" s="130"/>
      <c r="H79" s="130"/>
      <c r="I79" s="130"/>
      <c r="J79" s="130"/>
      <c r="K79" s="130"/>
      <c r="L79" s="130"/>
      <c r="M79" s="131"/>
      <c r="N79" s="132">
        <f>SUM(D80,F80)</f>
        <v>0</v>
      </c>
      <c r="O79" s="135">
        <v>5</v>
      </c>
      <c r="P79" s="58">
        <f t="shared" ref="P79" si="0">N79*O79*$E$50</f>
        <v>0</v>
      </c>
      <c r="Q79" s="85"/>
      <c r="R79" s="26"/>
      <c r="S79" s="26"/>
    </row>
    <row r="80" spans="1:19" ht="24.6" customHeight="1" thickBot="1" x14ac:dyDescent="0.3">
      <c r="B80" s="26"/>
      <c r="C80" s="127"/>
      <c r="D80" s="80">
        <v>0</v>
      </c>
      <c r="E80" s="18" t="s">
        <v>120</v>
      </c>
      <c r="F80" s="80">
        <v>0</v>
      </c>
      <c r="G80" s="141" t="s">
        <v>121</v>
      </c>
      <c r="H80" s="141"/>
      <c r="I80" s="141"/>
      <c r="J80" s="18"/>
      <c r="K80" s="18"/>
      <c r="L80" s="18"/>
      <c r="M80" s="7"/>
      <c r="N80" s="133"/>
      <c r="O80" s="136"/>
      <c r="P80" s="59"/>
      <c r="Q80" s="85"/>
      <c r="R80" s="26"/>
      <c r="S80" s="26"/>
    </row>
    <row r="81" spans="2:19" ht="24.6" customHeight="1" thickBot="1" x14ac:dyDescent="0.3">
      <c r="B81" s="26"/>
      <c r="C81" s="128"/>
      <c r="D81" s="20"/>
      <c r="E81" s="16"/>
      <c r="F81" s="16"/>
      <c r="G81" s="16"/>
      <c r="H81" s="16"/>
      <c r="I81" s="16"/>
      <c r="J81" s="16"/>
      <c r="K81" s="279" t="s">
        <v>93</v>
      </c>
      <c r="L81" s="279"/>
      <c r="M81" s="280"/>
      <c r="N81" s="134"/>
      <c r="O81" s="137"/>
      <c r="P81" s="60"/>
      <c r="Q81" s="85"/>
      <c r="R81" s="26"/>
      <c r="S81" s="26"/>
    </row>
    <row r="82" spans="2:19" ht="24.6" customHeight="1" thickBot="1" x14ac:dyDescent="0.3">
      <c r="B82" s="26"/>
      <c r="C82" s="126"/>
      <c r="D82" s="129" t="s">
        <v>34</v>
      </c>
      <c r="E82" s="130"/>
      <c r="F82" s="130"/>
      <c r="G82" s="130"/>
      <c r="H82" s="130"/>
      <c r="I82" s="130"/>
      <c r="J82" s="130"/>
      <c r="K82" s="130"/>
      <c r="L82" s="130"/>
      <c r="M82" s="131"/>
      <c r="N82" s="132">
        <f>SUM(D83,F83,H83)</f>
        <v>0</v>
      </c>
      <c r="O82" s="135">
        <v>1</v>
      </c>
      <c r="P82" s="58">
        <f t="shared" ref="P82" si="1">N82*O82*$E$50</f>
        <v>0</v>
      </c>
      <c r="Q82" s="85"/>
      <c r="R82" s="26"/>
      <c r="S82" s="26"/>
    </row>
    <row r="83" spans="2:19" ht="24.6" customHeight="1" thickBot="1" x14ac:dyDescent="0.3">
      <c r="B83" s="26"/>
      <c r="C83" s="127"/>
      <c r="D83" s="80">
        <v>0</v>
      </c>
      <c r="E83" s="18" t="s">
        <v>57</v>
      </c>
      <c r="F83" s="80">
        <v>0</v>
      </c>
      <c r="G83" s="18" t="s">
        <v>55</v>
      </c>
      <c r="H83" s="80">
        <v>0</v>
      </c>
      <c r="I83" s="18" t="s">
        <v>56</v>
      </c>
      <c r="J83" s="18"/>
      <c r="K83" s="18"/>
      <c r="L83" s="18"/>
      <c r="M83" s="7"/>
      <c r="N83" s="133"/>
      <c r="O83" s="136"/>
      <c r="P83" s="59"/>
      <c r="Q83" s="85"/>
      <c r="R83" s="26"/>
      <c r="S83" s="26"/>
    </row>
    <row r="84" spans="2:19" ht="24.6" customHeight="1" thickBot="1" x14ac:dyDescent="0.3">
      <c r="B84" s="26"/>
      <c r="C84" s="128"/>
      <c r="D84" s="12"/>
      <c r="E84" s="18"/>
      <c r="F84" s="18"/>
      <c r="G84" s="18"/>
      <c r="H84" s="18"/>
      <c r="I84" s="18"/>
      <c r="J84" s="18"/>
      <c r="K84" s="138" t="s">
        <v>95</v>
      </c>
      <c r="L84" s="138"/>
      <c r="M84" s="139"/>
      <c r="N84" s="134"/>
      <c r="O84" s="137"/>
      <c r="P84" s="60"/>
      <c r="Q84" s="85"/>
      <c r="R84" s="26"/>
      <c r="S84" s="26"/>
    </row>
    <row r="85" spans="2:19" ht="24.6" customHeight="1" thickBot="1" x14ac:dyDescent="0.3">
      <c r="B85" s="26"/>
      <c r="C85" s="126"/>
      <c r="D85" s="129" t="s">
        <v>35</v>
      </c>
      <c r="E85" s="130"/>
      <c r="F85" s="130"/>
      <c r="G85" s="130"/>
      <c r="H85" s="130"/>
      <c r="I85" s="130"/>
      <c r="J85" s="130"/>
      <c r="K85" s="130"/>
      <c r="L85" s="130"/>
      <c r="M85" s="131"/>
      <c r="N85" s="132">
        <f>SUM(D86,F86)</f>
        <v>0</v>
      </c>
      <c r="O85" s="135">
        <v>5</v>
      </c>
      <c r="P85" s="58">
        <f t="shared" ref="P85" si="2">N85*O85*$E$50</f>
        <v>0</v>
      </c>
      <c r="Q85" s="85"/>
      <c r="R85" s="26"/>
      <c r="S85" s="26"/>
    </row>
    <row r="86" spans="2:19" ht="24.6" customHeight="1" thickBot="1" x14ac:dyDescent="0.3">
      <c r="B86" s="26"/>
      <c r="C86" s="127"/>
      <c r="D86" s="80">
        <v>0</v>
      </c>
      <c r="E86" s="18" t="s">
        <v>58</v>
      </c>
      <c r="F86" s="80">
        <v>0</v>
      </c>
      <c r="G86" s="18" t="s">
        <v>59</v>
      </c>
      <c r="H86" s="18"/>
      <c r="I86" s="18"/>
      <c r="J86" s="18"/>
      <c r="K86" s="18"/>
      <c r="L86" s="18"/>
      <c r="M86" s="7"/>
      <c r="N86" s="133"/>
      <c r="O86" s="136"/>
      <c r="P86" s="59"/>
      <c r="Q86" s="85"/>
      <c r="R86" s="26"/>
      <c r="S86" s="26"/>
    </row>
    <row r="87" spans="2:19" ht="24.6" customHeight="1" thickBot="1" x14ac:dyDescent="0.3">
      <c r="B87" s="26"/>
      <c r="C87" s="128"/>
      <c r="D87" s="12"/>
      <c r="E87" s="18"/>
      <c r="F87" s="18"/>
      <c r="G87" s="18"/>
      <c r="H87" s="18"/>
      <c r="I87" s="18"/>
      <c r="J87" s="18"/>
      <c r="K87" s="138" t="s">
        <v>95</v>
      </c>
      <c r="L87" s="138"/>
      <c r="M87" s="139"/>
      <c r="N87" s="134"/>
      <c r="O87" s="137"/>
      <c r="P87" s="60"/>
      <c r="Q87" s="85"/>
      <c r="R87" s="26"/>
      <c r="S87" s="26"/>
    </row>
    <row r="88" spans="2:19" ht="24.6" customHeight="1" thickBot="1" x14ac:dyDescent="0.3">
      <c r="B88" s="26"/>
      <c r="C88" s="126"/>
      <c r="D88" s="129" t="s">
        <v>123</v>
      </c>
      <c r="E88" s="130"/>
      <c r="F88" s="130"/>
      <c r="G88" s="130"/>
      <c r="H88" s="130"/>
      <c r="I88" s="130"/>
      <c r="J88" s="130"/>
      <c r="K88" s="130"/>
      <c r="L88" s="130"/>
      <c r="M88" s="131"/>
      <c r="N88" s="132">
        <f>SUM(D89,F89)</f>
        <v>0</v>
      </c>
      <c r="O88" s="135">
        <v>5</v>
      </c>
      <c r="P88" s="58">
        <f t="shared" ref="P88" si="3">N88*O88*$E$50</f>
        <v>0</v>
      </c>
      <c r="Q88" s="85"/>
      <c r="R88" s="26"/>
      <c r="S88" s="26"/>
    </row>
    <row r="89" spans="2:19" ht="24.6" customHeight="1" thickBot="1" x14ac:dyDescent="0.3">
      <c r="B89" s="26"/>
      <c r="C89" s="127"/>
      <c r="D89" s="80">
        <v>0</v>
      </c>
      <c r="E89" s="18" t="s">
        <v>124</v>
      </c>
      <c r="F89" s="80">
        <v>0</v>
      </c>
      <c r="G89" s="18" t="s">
        <v>125</v>
      </c>
      <c r="H89" s="18"/>
      <c r="I89" s="18"/>
      <c r="J89" s="18"/>
      <c r="K89" s="18"/>
      <c r="L89" s="18"/>
      <c r="M89" s="7"/>
      <c r="N89" s="133"/>
      <c r="O89" s="136"/>
      <c r="P89" s="59"/>
      <c r="Q89" s="85"/>
      <c r="R89" s="26"/>
      <c r="S89" s="26"/>
    </row>
    <row r="90" spans="2:19" ht="24.6" customHeight="1" thickBot="1" x14ac:dyDescent="0.3">
      <c r="B90" s="26"/>
      <c r="C90" s="128"/>
      <c r="D90" s="12"/>
      <c r="E90" s="18"/>
      <c r="F90" s="18"/>
      <c r="G90" s="18"/>
      <c r="H90" s="18"/>
      <c r="I90" s="18"/>
      <c r="J90" s="18"/>
      <c r="K90" s="138" t="s">
        <v>95</v>
      </c>
      <c r="L90" s="138"/>
      <c r="M90" s="139"/>
      <c r="N90" s="134"/>
      <c r="O90" s="137"/>
      <c r="P90" s="60"/>
      <c r="Q90" s="85"/>
      <c r="R90" s="26"/>
      <c r="S90" s="26"/>
    </row>
    <row r="91" spans="2:19" ht="24.6" customHeight="1" thickBot="1" x14ac:dyDescent="0.3">
      <c r="B91" s="26"/>
      <c r="C91" s="126"/>
      <c r="D91" s="129" t="s">
        <v>126</v>
      </c>
      <c r="E91" s="130"/>
      <c r="F91" s="130"/>
      <c r="G91" s="130"/>
      <c r="H91" s="130"/>
      <c r="I91" s="130"/>
      <c r="J91" s="130"/>
      <c r="K91" s="130"/>
      <c r="L91" s="130"/>
      <c r="M91" s="131"/>
      <c r="N91" s="132">
        <f>F92</f>
        <v>0</v>
      </c>
      <c r="O91" s="135">
        <v>5</v>
      </c>
      <c r="P91" s="58">
        <f t="shared" ref="P91" si="4">N91*O91*$E$50</f>
        <v>0</v>
      </c>
      <c r="Q91" s="85"/>
      <c r="R91" s="26"/>
      <c r="S91" s="26"/>
    </row>
    <row r="92" spans="2:19" ht="24.6" customHeight="1" thickBot="1" x14ac:dyDescent="0.3">
      <c r="B92" s="26"/>
      <c r="C92" s="127"/>
      <c r="D92" s="80">
        <v>0</v>
      </c>
      <c r="E92" s="18" t="s">
        <v>127</v>
      </c>
      <c r="F92" s="80">
        <v>0</v>
      </c>
      <c r="G92" s="18" t="s">
        <v>128</v>
      </c>
      <c r="H92" s="18"/>
      <c r="I92" s="18"/>
      <c r="J92" s="18"/>
      <c r="K92" s="18"/>
      <c r="L92" s="18"/>
      <c r="M92" s="7"/>
      <c r="N92" s="133"/>
      <c r="O92" s="136"/>
      <c r="P92" s="59"/>
      <c r="Q92" s="85"/>
      <c r="R92" s="26"/>
      <c r="S92" s="26"/>
    </row>
    <row r="93" spans="2:19" ht="24.6" customHeight="1" thickBot="1" x14ac:dyDescent="0.3">
      <c r="B93" s="26"/>
      <c r="C93" s="128"/>
      <c r="D93" s="12"/>
      <c r="E93" s="18"/>
      <c r="F93" s="18"/>
      <c r="G93" s="18"/>
      <c r="H93" s="18"/>
      <c r="I93" s="18"/>
      <c r="J93" s="18"/>
      <c r="K93" s="138" t="s">
        <v>95</v>
      </c>
      <c r="L93" s="138"/>
      <c r="M93" s="139"/>
      <c r="N93" s="134"/>
      <c r="O93" s="137"/>
      <c r="P93" s="60"/>
      <c r="Q93" s="85"/>
      <c r="R93" s="26"/>
      <c r="S93" s="26"/>
    </row>
    <row r="94" spans="2:19" ht="24.6" customHeight="1" thickBot="1" x14ac:dyDescent="0.3">
      <c r="B94" s="26"/>
      <c r="C94" s="297"/>
      <c r="D94" s="129" t="s">
        <v>133</v>
      </c>
      <c r="E94" s="130"/>
      <c r="F94" s="130"/>
      <c r="G94" s="130"/>
      <c r="H94" s="130"/>
      <c r="I94" s="130"/>
      <c r="J94" s="130"/>
      <c r="K94" s="130"/>
      <c r="L94" s="130"/>
      <c r="M94" s="10"/>
      <c r="N94" s="132">
        <f>SUM(D95,D96,H95)</f>
        <v>0</v>
      </c>
      <c r="O94" s="135">
        <v>15</v>
      </c>
      <c r="P94" s="58">
        <f t="shared" ref="P94" si="5">N94*O94*$E$50</f>
        <v>0</v>
      </c>
      <c r="Q94" s="85"/>
      <c r="R94" s="26"/>
      <c r="S94" s="26"/>
    </row>
    <row r="95" spans="2:19" ht="24.6" customHeight="1" thickBot="1" x14ac:dyDescent="0.3">
      <c r="B95" s="26"/>
      <c r="C95" s="298"/>
      <c r="D95" s="80">
        <v>0</v>
      </c>
      <c r="E95" s="299" t="s">
        <v>132</v>
      </c>
      <c r="F95" s="299"/>
      <c r="G95" s="299"/>
      <c r="H95" s="80">
        <v>0</v>
      </c>
      <c r="I95" s="299" t="s">
        <v>134</v>
      </c>
      <c r="J95" s="299"/>
      <c r="K95" s="299"/>
      <c r="L95" s="299"/>
      <c r="M95" s="285"/>
      <c r="N95" s="133"/>
      <c r="O95" s="136"/>
      <c r="P95" s="59"/>
      <c r="Q95" s="85"/>
      <c r="R95" s="26"/>
      <c r="S95" s="26"/>
    </row>
    <row r="96" spans="2:19" ht="24.6" customHeight="1" thickBot="1" x14ac:dyDescent="0.3">
      <c r="B96" s="26"/>
      <c r="C96" s="296"/>
      <c r="D96" s="300"/>
      <c r="E96" s="283"/>
      <c r="F96" s="283"/>
      <c r="G96" s="283"/>
      <c r="H96" s="283"/>
      <c r="I96" s="16"/>
      <c r="J96" s="16"/>
      <c r="K96" s="279" t="s">
        <v>93</v>
      </c>
      <c r="L96" s="279"/>
      <c r="M96" s="280"/>
      <c r="N96" s="134"/>
      <c r="O96" s="137"/>
      <c r="P96" s="60"/>
      <c r="Q96" s="85"/>
      <c r="R96" s="26"/>
      <c r="S96" s="26"/>
    </row>
    <row r="97" spans="2:19" ht="24.6" customHeight="1" thickBot="1" x14ac:dyDescent="0.3">
      <c r="B97" s="26"/>
      <c r="C97" s="126"/>
      <c r="D97" s="140" t="s">
        <v>129</v>
      </c>
      <c r="E97" s="299"/>
      <c r="F97" s="299"/>
      <c r="G97" s="299"/>
      <c r="H97" s="299"/>
      <c r="I97" s="299"/>
      <c r="J97" s="299"/>
      <c r="K97" s="299"/>
      <c r="L97" s="299"/>
      <c r="M97" s="285"/>
      <c r="N97" s="132">
        <f>D98</f>
        <v>0</v>
      </c>
      <c r="O97" s="135">
        <v>15</v>
      </c>
      <c r="P97" s="58">
        <f t="shared" ref="P97" si="6">N97*O97*$E$50</f>
        <v>0</v>
      </c>
      <c r="Q97" s="85"/>
      <c r="R97" s="26"/>
      <c r="S97" s="26"/>
    </row>
    <row r="98" spans="2:19" ht="24.6" customHeight="1" thickBot="1" x14ac:dyDescent="0.3">
      <c r="B98" s="26"/>
      <c r="C98" s="127"/>
      <c r="D98" s="80">
        <v>0</v>
      </c>
      <c r="E98" s="140" t="s">
        <v>131</v>
      </c>
      <c r="F98" s="141"/>
      <c r="G98" s="141"/>
      <c r="H98" s="18"/>
      <c r="I98" s="18"/>
      <c r="J98" s="18"/>
      <c r="K98" s="18"/>
      <c r="L98" s="18"/>
      <c r="M98" s="7"/>
      <c r="N98" s="133"/>
      <c r="O98" s="136"/>
      <c r="P98" s="59"/>
      <c r="Q98" s="85"/>
      <c r="R98" s="26"/>
      <c r="S98" s="26"/>
    </row>
    <row r="99" spans="2:19" ht="24.6" customHeight="1" thickBot="1" x14ac:dyDescent="0.3">
      <c r="B99" s="26"/>
      <c r="C99" s="128"/>
      <c r="D99" s="12"/>
      <c r="E99" s="18" t="s">
        <v>130</v>
      </c>
      <c r="F99" s="18"/>
      <c r="G99" s="18"/>
      <c r="H99" s="18"/>
      <c r="I99" s="18"/>
      <c r="J99" s="18"/>
      <c r="K99" s="138" t="s">
        <v>95</v>
      </c>
      <c r="L99" s="138"/>
      <c r="M99" s="139"/>
      <c r="N99" s="134"/>
      <c r="O99" s="137"/>
      <c r="P99" s="60"/>
      <c r="Q99" s="85"/>
      <c r="R99" s="26"/>
      <c r="S99" s="26"/>
    </row>
    <row r="100" spans="2:19" ht="24.6" customHeight="1" thickBot="1" x14ac:dyDescent="0.3">
      <c r="B100" s="26"/>
      <c r="C100" s="126"/>
      <c r="D100" s="129" t="s">
        <v>39</v>
      </c>
      <c r="E100" s="130"/>
      <c r="F100" s="130"/>
      <c r="G100" s="130"/>
      <c r="H100" s="130"/>
      <c r="I100" s="130"/>
      <c r="J100" s="130"/>
      <c r="K100" s="130"/>
      <c r="L100" s="130"/>
      <c r="M100" s="131"/>
      <c r="N100" s="132">
        <f>SUM(D101,F101)</f>
        <v>0</v>
      </c>
      <c r="O100" s="135">
        <v>2</v>
      </c>
      <c r="P100" s="58">
        <f t="shared" ref="P100" si="7">N100*O100*$E$50</f>
        <v>0</v>
      </c>
      <c r="Q100" s="85"/>
      <c r="R100" s="26"/>
      <c r="S100" s="26"/>
    </row>
    <row r="101" spans="2:19" ht="24.6" customHeight="1" thickBot="1" x14ac:dyDescent="0.3">
      <c r="B101" s="26"/>
      <c r="C101" s="127"/>
      <c r="D101" s="80">
        <v>0</v>
      </c>
      <c r="E101" s="18" t="s">
        <v>60</v>
      </c>
      <c r="F101" s="80">
        <v>0</v>
      </c>
      <c r="G101" s="140" t="s">
        <v>61</v>
      </c>
      <c r="H101" s="141"/>
      <c r="I101" s="18"/>
      <c r="J101" s="18"/>
      <c r="K101" s="18"/>
      <c r="L101" s="18"/>
      <c r="M101" s="7"/>
      <c r="N101" s="133"/>
      <c r="O101" s="136"/>
      <c r="P101" s="59"/>
      <c r="Q101" s="85"/>
      <c r="R101" s="26"/>
      <c r="S101" s="26"/>
    </row>
    <row r="102" spans="2:19" ht="24.6" customHeight="1" thickBot="1" x14ac:dyDescent="0.3">
      <c r="B102" s="26"/>
      <c r="C102" s="128"/>
      <c r="D102" s="20"/>
      <c r="E102" s="16"/>
      <c r="F102" s="16"/>
      <c r="G102" s="16"/>
      <c r="H102" s="16"/>
      <c r="I102" s="16"/>
      <c r="J102" s="16"/>
      <c r="K102" s="279" t="s">
        <v>93</v>
      </c>
      <c r="L102" s="279"/>
      <c r="M102" s="280"/>
      <c r="N102" s="134"/>
      <c r="O102" s="137"/>
      <c r="P102" s="60"/>
      <c r="Q102" s="85"/>
      <c r="R102" s="26"/>
      <c r="S102" s="26"/>
    </row>
    <row r="103" spans="2:19" ht="24.6" customHeight="1" thickBot="1" x14ac:dyDescent="0.3">
      <c r="B103" s="26"/>
      <c r="C103" s="126"/>
      <c r="D103" s="129" t="s">
        <v>40</v>
      </c>
      <c r="E103" s="130"/>
      <c r="F103" s="130"/>
      <c r="G103" s="130"/>
      <c r="H103" s="130"/>
      <c r="I103" s="130"/>
      <c r="J103" s="130"/>
      <c r="K103" s="130"/>
      <c r="L103" s="130"/>
      <c r="M103" s="17"/>
      <c r="N103" s="132">
        <f>SUM(D104,D105,H104)</f>
        <v>0</v>
      </c>
      <c r="O103" s="135">
        <v>2</v>
      </c>
      <c r="P103" s="58">
        <f t="shared" ref="P103" si="8">N103*O103*$E$50</f>
        <v>0</v>
      </c>
      <c r="Q103" s="85"/>
      <c r="R103" s="26"/>
      <c r="S103" s="26"/>
    </row>
    <row r="104" spans="2:19" ht="24.6" customHeight="1" thickBot="1" x14ac:dyDescent="0.3">
      <c r="B104" s="26"/>
      <c r="C104" s="127"/>
      <c r="D104" s="80">
        <v>0</v>
      </c>
      <c r="E104" s="141" t="s">
        <v>62</v>
      </c>
      <c r="F104" s="141"/>
      <c r="G104" s="141"/>
      <c r="H104" s="80">
        <v>0</v>
      </c>
      <c r="I104" s="141" t="s">
        <v>63</v>
      </c>
      <c r="J104" s="141"/>
      <c r="K104" s="141"/>
      <c r="L104" s="141"/>
      <c r="M104" s="141"/>
      <c r="N104" s="133"/>
      <c r="O104" s="136"/>
      <c r="P104" s="59"/>
      <c r="Q104" s="85"/>
      <c r="R104" s="26"/>
      <c r="S104" s="26"/>
    </row>
    <row r="105" spans="2:19" ht="24.6" customHeight="1" thickBot="1" x14ac:dyDescent="0.3">
      <c r="B105" s="26"/>
      <c r="C105" s="128"/>
      <c r="D105" s="80">
        <v>0</v>
      </c>
      <c r="E105" s="283" t="s">
        <v>64</v>
      </c>
      <c r="F105" s="283"/>
      <c r="G105" s="283"/>
      <c r="H105" s="283"/>
      <c r="I105" s="16"/>
      <c r="J105" s="16"/>
      <c r="K105" s="279" t="s">
        <v>93</v>
      </c>
      <c r="L105" s="279"/>
      <c r="M105" s="280"/>
      <c r="N105" s="134"/>
      <c r="O105" s="137"/>
      <c r="P105" s="60"/>
      <c r="Q105" s="85"/>
      <c r="R105" s="26"/>
      <c r="S105" s="26"/>
    </row>
    <row r="106" spans="2:19" ht="24.6" customHeight="1" thickBot="1" x14ac:dyDescent="0.3">
      <c r="B106" s="26"/>
      <c r="C106" s="126"/>
      <c r="D106" s="129" t="s">
        <v>41</v>
      </c>
      <c r="E106" s="130"/>
      <c r="F106" s="130"/>
      <c r="G106" s="130"/>
      <c r="H106" s="130"/>
      <c r="I106" s="130"/>
      <c r="J106" s="130"/>
      <c r="K106" s="130"/>
      <c r="L106" s="130"/>
      <c r="M106" s="131"/>
      <c r="N106" s="132">
        <f>SUM(D107,F107)</f>
        <v>0</v>
      </c>
      <c r="O106" s="135">
        <v>1</v>
      </c>
      <c r="P106" s="58">
        <f>O106*N106*E50</f>
        <v>0</v>
      </c>
      <c r="Q106" s="85"/>
      <c r="R106" s="26"/>
      <c r="S106" s="26"/>
    </row>
    <row r="107" spans="2:19" ht="24.6" customHeight="1" thickBot="1" x14ac:dyDescent="0.3">
      <c r="B107" s="26"/>
      <c r="C107" s="127"/>
      <c r="D107" s="80">
        <v>0</v>
      </c>
      <c r="E107" s="18" t="s">
        <v>66</v>
      </c>
      <c r="F107" s="80">
        <v>0</v>
      </c>
      <c r="G107" s="18" t="s">
        <v>65</v>
      </c>
      <c r="H107" s="18"/>
      <c r="I107" s="18"/>
      <c r="J107" s="18"/>
      <c r="K107" s="18"/>
      <c r="L107" s="18"/>
      <c r="M107" s="7"/>
      <c r="N107" s="133"/>
      <c r="O107" s="136"/>
      <c r="P107" s="59"/>
      <c r="Q107" s="85"/>
      <c r="R107" s="26"/>
      <c r="S107" s="26"/>
    </row>
    <row r="108" spans="2:19" ht="24.6" customHeight="1" thickBot="1" x14ac:dyDescent="0.3">
      <c r="B108" s="26"/>
      <c r="C108" s="128"/>
      <c r="D108" s="20"/>
      <c r="E108" s="16"/>
      <c r="F108" s="16"/>
      <c r="G108" s="16"/>
      <c r="H108" s="16"/>
      <c r="I108" s="16"/>
      <c r="J108" s="16"/>
      <c r="K108" s="279" t="s">
        <v>93</v>
      </c>
      <c r="L108" s="279"/>
      <c r="M108" s="280"/>
      <c r="N108" s="134"/>
      <c r="O108" s="137"/>
      <c r="P108" s="60"/>
      <c r="Q108" s="85"/>
      <c r="R108" s="26"/>
      <c r="S108" s="26"/>
    </row>
    <row r="109" spans="2:19" ht="24.6" customHeight="1" thickBot="1" x14ac:dyDescent="0.3">
      <c r="B109" s="26"/>
      <c r="C109" s="174" t="s">
        <v>70</v>
      </c>
      <c r="D109" s="175"/>
      <c r="E109" s="175"/>
      <c r="F109" s="175"/>
      <c r="G109" s="175"/>
      <c r="H109" s="175"/>
      <c r="I109" s="175"/>
      <c r="J109" s="175"/>
      <c r="K109" s="175"/>
      <c r="L109" s="175"/>
      <c r="M109" s="175"/>
      <c r="N109" s="175"/>
      <c r="O109" s="175"/>
      <c r="P109" s="79"/>
      <c r="Q109" s="85"/>
      <c r="R109" s="26"/>
      <c r="S109" s="26"/>
    </row>
    <row r="110" spans="2:19" ht="24.6" customHeight="1" thickBot="1" x14ac:dyDescent="0.3">
      <c r="B110" s="26"/>
      <c r="C110" s="126"/>
      <c r="D110" s="129" t="s">
        <v>42</v>
      </c>
      <c r="E110" s="130"/>
      <c r="F110" s="130"/>
      <c r="G110" s="130"/>
      <c r="H110" s="130"/>
      <c r="I110" s="130"/>
      <c r="J110" s="130"/>
      <c r="K110" s="130"/>
      <c r="L110" s="130"/>
      <c r="M110" s="131"/>
      <c r="N110" s="132">
        <f>SUM(D111,F111)</f>
        <v>0</v>
      </c>
      <c r="O110" s="135">
        <v>10</v>
      </c>
      <c r="P110" s="58">
        <f>O110*N110*E50</f>
        <v>0</v>
      </c>
      <c r="Q110" s="85"/>
      <c r="R110" s="26"/>
      <c r="S110" s="26"/>
    </row>
    <row r="111" spans="2:19" ht="24.6" customHeight="1" thickBot="1" x14ac:dyDescent="0.3">
      <c r="B111" s="26"/>
      <c r="C111" s="127"/>
      <c r="D111" s="80">
        <v>0</v>
      </c>
      <c r="E111" s="18" t="s">
        <v>67</v>
      </c>
      <c r="F111" s="80">
        <v>0</v>
      </c>
      <c r="G111" s="18" t="s">
        <v>68</v>
      </c>
      <c r="H111" s="18"/>
      <c r="I111" s="18"/>
      <c r="J111" s="18"/>
      <c r="K111" s="18"/>
      <c r="L111" s="18"/>
      <c r="M111" s="7"/>
      <c r="N111" s="133"/>
      <c r="O111" s="136"/>
      <c r="P111" s="59"/>
      <c r="Q111" s="85"/>
      <c r="R111" s="26"/>
      <c r="S111" s="26"/>
    </row>
    <row r="112" spans="2:19" ht="24.6" customHeight="1" thickBot="1" x14ac:dyDescent="0.3">
      <c r="B112" s="26"/>
      <c r="C112" s="128"/>
      <c r="D112" s="20"/>
      <c r="E112" s="16"/>
      <c r="F112" s="16"/>
      <c r="G112" s="16"/>
      <c r="H112" s="16"/>
      <c r="I112" s="16"/>
      <c r="J112" s="16"/>
      <c r="K112" s="279" t="s">
        <v>93</v>
      </c>
      <c r="L112" s="279"/>
      <c r="M112" s="280"/>
      <c r="N112" s="134"/>
      <c r="O112" s="137"/>
      <c r="P112" s="60"/>
      <c r="Q112" s="85"/>
      <c r="R112" s="26"/>
      <c r="S112" s="26"/>
    </row>
    <row r="113" spans="2:19" ht="24.6" customHeight="1" thickBot="1" x14ac:dyDescent="0.3">
      <c r="B113" s="26"/>
      <c r="C113" s="176" t="s">
        <v>43</v>
      </c>
      <c r="D113" s="177"/>
      <c r="E113" s="177"/>
      <c r="F113" s="177"/>
      <c r="G113" s="177"/>
      <c r="H113" s="177"/>
      <c r="I113" s="177"/>
      <c r="J113" s="177"/>
      <c r="K113" s="177"/>
      <c r="L113" s="177"/>
      <c r="M113" s="177"/>
      <c r="N113" s="177"/>
      <c r="O113" s="177"/>
      <c r="P113" s="78"/>
      <c r="Q113" s="85"/>
      <c r="R113" s="26"/>
      <c r="S113" s="26"/>
    </row>
    <row r="114" spans="2:19" ht="24.6" customHeight="1" thickBot="1" x14ac:dyDescent="0.3">
      <c r="B114" s="26"/>
      <c r="C114" s="126"/>
      <c r="D114" s="130" t="s">
        <v>3</v>
      </c>
      <c r="E114" s="130"/>
      <c r="F114" s="130"/>
      <c r="G114" s="130"/>
      <c r="H114" s="130"/>
      <c r="I114" s="130"/>
      <c r="J114" s="130"/>
      <c r="K114" s="130"/>
      <c r="L114" s="130"/>
      <c r="M114" s="131"/>
      <c r="N114" s="132">
        <f>SUM(D115,D116,H115,H116)</f>
        <v>0</v>
      </c>
      <c r="O114" s="135">
        <v>10</v>
      </c>
      <c r="P114" s="58">
        <f>O114*N114*E50</f>
        <v>0</v>
      </c>
      <c r="Q114" s="85"/>
      <c r="R114" s="26"/>
      <c r="S114" s="26"/>
    </row>
    <row r="115" spans="2:19" ht="24.6" customHeight="1" thickBot="1" x14ac:dyDescent="0.3">
      <c r="B115" s="26"/>
      <c r="C115" s="127"/>
      <c r="D115" s="80">
        <v>0</v>
      </c>
      <c r="E115" s="141" t="s">
        <v>74</v>
      </c>
      <c r="F115" s="141"/>
      <c r="G115" s="141"/>
      <c r="H115" s="80">
        <v>0</v>
      </c>
      <c r="I115" s="141" t="s">
        <v>75</v>
      </c>
      <c r="J115" s="141"/>
      <c r="K115" s="141"/>
      <c r="L115" s="21"/>
      <c r="M115" s="24"/>
      <c r="N115" s="133"/>
      <c r="O115" s="136"/>
      <c r="P115" s="59"/>
      <c r="Q115" s="85"/>
      <c r="R115" s="26"/>
      <c r="S115" s="26"/>
    </row>
    <row r="116" spans="2:19" ht="24.6" customHeight="1" thickBot="1" x14ac:dyDescent="0.3">
      <c r="B116" s="26"/>
      <c r="C116" s="127"/>
      <c r="D116" s="80">
        <v>0</v>
      </c>
      <c r="E116" s="141" t="s">
        <v>73</v>
      </c>
      <c r="F116" s="141"/>
      <c r="G116" s="141"/>
      <c r="H116" s="80">
        <v>0</v>
      </c>
      <c r="I116" s="141" t="s">
        <v>72</v>
      </c>
      <c r="J116" s="141"/>
      <c r="K116" s="141"/>
      <c r="L116" s="22"/>
      <c r="M116" s="24"/>
      <c r="N116" s="133"/>
      <c r="O116" s="136"/>
      <c r="P116" s="59"/>
      <c r="Q116" s="85"/>
      <c r="R116" s="26"/>
      <c r="S116" s="26"/>
    </row>
    <row r="117" spans="2:19" ht="24.6" customHeight="1" thickBot="1" x14ac:dyDescent="0.3">
      <c r="B117" s="26"/>
      <c r="C117" s="128"/>
      <c r="D117" s="21"/>
      <c r="E117" s="23"/>
      <c r="F117" s="23"/>
      <c r="G117" s="23"/>
      <c r="H117" s="21"/>
      <c r="I117" s="23"/>
      <c r="J117" s="23"/>
      <c r="K117" s="279" t="s">
        <v>93</v>
      </c>
      <c r="L117" s="279"/>
      <c r="M117" s="280"/>
      <c r="N117" s="134"/>
      <c r="O117" s="137"/>
      <c r="P117" s="60"/>
      <c r="Q117" s="85"/>
      <c r="R117" s="26"/>
      <c r="S117" s="26"/>
    </row>
    <row r="118" spans="2:19" ht="24.6" customHeight="1" thickBot="1" x14ac:dyDescent="0.3">
      <c r="B118" s="26"/>
      <c r="C118" s="126"/>
      <c r="D118" s="130" t="s">
        <v>76</v>
      </c>
      <c r="E118" s="130"/>
      <c r="F118" s="130"/>
      <c r="G118" s="130"/>
      <c r="H118" s="130"/>
      <c r="I118" s="130"/>
      <c r="J118" s="130"/>
      <c r="K118" s="130"/>
      <c r="L118" s="130"/>
      <c r="M118" s="131"/>
      <c r="N118" s="132">
        <f>SUM(D119,D120)</f>
        <v>0</v>
      </c>
      <c r="O118" s="135">
        <v>10</v>
      </c>
      <c r="P118" s="58">
        <f>O120*N118*$E$50</f>
        <v>0</v>
      </c>
      <c r="Q118" s="85"/>
      <c r="R118" s="26"/>
      <c r="S118" s="26"/>
    </row>
    <row r="119" spans="2:19" ht="24.6" customHeight="1" thickBot="1" x14ac:dyDescent="0.3">
      <c r="B119" s="26"/>
      <c r="C119" s="127"/>
      <c r="D119" s="80">
        <v>0</v>
      </c>
      <c r="E119" s="141" t="s">
        <v>78</v>
      </c>
      <c r="F119" s="141"/>
      <c r="G119" s="141"/>
      <c r="H119" s="141"/>
      <c r="I119" s="141"/>
      <c r="J119" s="141"/>
      <c r="K119" s="18"/>
      <c r="L119" s="18"/>
      <c r="M119" s="7"/>
      <c r="N119" s="133"/>
      <c r="O119" s="136"/>
      <c r="P119" s="59"/>
      <c r="Q119" s="85"/>
      <c r="R119" s="26"/>
      <c r="S119" s="26"/>
    </row>
    <row r="120" spans="2:19" ht="24.6" customHeight="1" thickBot="1" x14ac:dyDescent="0.3">
      <c r="B120" s="26"/>
      <c r="C120" s="128"/>
      <c r="D120" s="80">
        <v>0</v>
      </c>
      <c r="E120" s="141" t="s">
        <v>79</v>
      </c>
      <c r="F120" s="141"/>
      <c r="G120" s="141"/>
      <c r="H120" s="141"/>
      <c r="I120" s="141"/>
      <c r="J120" s="18"/>
      <c r="K120" s="279" t="s">
        <v>93</v>
      </c>
      <c r="L120" s="279"/>
      <c r="M120" s="280"/>
      <c r="N120" s="134"/>
      <c r="O120" s="136"/>
      <c r="P120" s="60"/>
      <c r="Q120" s="85"/>
      <c r="R120" s="26"/>
      <c r="S120" s="26"/>
    </row>
    <row r="121" spans="2:19" ht="24.6" customHeight="1" thickBot="1" x14ac:dyDescent="0.3">
      <c r="B121" s="26"/>
      <c r="C121" s="126"/>
      <c r="D121" s="130" t="s">
        <v>77</v>
      </c>
      <c r="E121" s="130"/>
      <c r="F121" s="130"/>
      <c r="G121" s="130"/>
      <c r="H121" s="130"/>
      <c r="I121" s="130"/>
      <c r="J121" s="130"/>
      <c r="K121" s="130"/>
      <c r="L121" s="130"/>
      <c r="M121" s="131"/>
      <c r="N121" s="132">
        <f>SUM(D122,D123,H122,H123)</f>
        <v>0</v>
      </c>
      <c r="O121" s="135">
        <v>10</v>
      </c>
      <c r="P121" s="58">
        <f>O121*N121*E50</f>
        <v>0</v>
      </c>
      <c r="Q121" s="85"/>
      <c r="R121" s="26"/>
      <c r="S121" s="26"/>
    </row>
    <row r="122" spans="2:19" ht="24.6" customHeight="1" thickBot="1" x14ac:dyDescent="0.3">
      <c r="B122" s="26"/>
      <c r="C122" s="127"/>
      <c r="D122" s="80">
        <v>0</v>
      </c>
      <c r="E122" s="284" t="s">
        <v>80</v>
      </c>
      <c r="F122" s="284"/>
      <c r="G122" s="284"/>
      <c r="H122" s="80">
        <v>0</v>
      </c>
      <c r="I122" s="141" t="s">
        <v>82</v>
      </c>
      <c r="J122" s="141"/>
      <c r="K122" s="141"/>
      <c r="L122" s="141"/>
      <c r="M122" s="285"/>
      <c r="N122" s="133"/>
      <c r="O122" s="136"/>
      <c r="P122" s="59"/>
      <c r="Q122" s="85"/>
      <c r="R122" s="26"/>
      <c r="S122" s="26"/>
    </row>
    <row r="123" spans="2:19" ht="24.6" customHeight="1" thickBot="1" x14ac:dyDescent="0.3">
      <c r="B123" s="26"/>
      <c r="C123" s="127"/>
      <c r="D123" s="80">
        <v>0</v>
      </c>
      <c r="E123" s="284" t="s">
        <v>81</v>
      </c>
      <c r="F123" s="284"/>
      <c r="G123" s="284"/>
      <c r="H123" s="80">
        <v>0</v>
      </c>
      <c r="I123" s="141" t="s">
        <v>83</v>
      </c>
      <c r="J123" s="141"/>
      <c r="K123" s="141"/>
      <c r="L123" s="141"/>
      <c r="M123" s="285"/>
      <c r="N123" s="133"/>
      <c r="O123" s="136"/>
      <c r="P123" s="59"/>
      <c r="Q123" s="85"/>
      <c r="R123" s="26"/>
      <c r="S123" s="26"/>
    </row>
    <row r="124" spans="2:19" ht="24.6" customHeight="1" thickBot="1" x14ac:dyDescent="0.3">
      <c r="B124" s="26"/>
      <c r="C124" s="128"/>
      <c r="D124" s="23"/>
      <c r="E124" s="23"/>
      <c r="F124" s="26"/>
      <c r="G124" s="26"/>
      <c r="H124" s="23"/>
      <c r="I124" s="23"/>
      <c r="J124" s="23"/>
      <c r="K124" s="279" t="s">
        <v>93</v>
      </c>
      <c r="L124" s="279"/>
      <c r="M124" s="280"/>
      <c r="N124" s="134"/>
      <c r="O124" s="137"/>
      <c r="P124" s="60"/>
      <c r="Q124" s="85"/>
      <c r="R124" s="26"/>
      <c r="S124" s="26"/>
    </row>
    <row r="125" spans="2:19" ht="24.6" customHeight="1" thickBot="1" x14ac:dyDescent="0.3">
      <c r="B125" s="26"/>
      <c r="C125" s="126"/>
      <c r="D125" s="129" t="s">
        <v>84</v>
      </c>
      <c r="E125" s="130"/>
      <c r="F125" s="130"/>
      <c r="G125" s="130"/>
      <c r="H125" s="130"/>
      <c r="I125" s="130"/>
      <c r="J125" s="130"/>
      <c r="K125" s="130"/>
      <c r="L125" s="17"/>
      <c r="M125" s="10"/>
      <c r="N125" s="132">
        <f>SUM(D126,F126)</f>
        <v>0</v>
      </c>
      <c r="O125" s="135">
        <v>5</v>
      </c>
      <c r="P125" s="58">
        <f>O125*N125*E50</f>
        <v>0</v>
      </c>
      <c r="Q125" s="85"/>
      <c r="R125" s="26"/>
      <c r="S125" s="26"/>
    </row>
    <row r="126" spans="2:19" ht="24.6" customHeight="1" thickBot="1" x14ac:dyDescent="0.3">
      <c r="B126" s="26"/>
      <c r="C126" s="127"/>
      <c r="D126" s="80">
        <v>0</v>
      </c>
      <c r="E126" s="18" t="s">
        <v>85</v>
      </c>
      <c r="F126" s="80">
        <v>0</v>
      </c>
      <c r="G126" s="141" t="s">
        <v>86</v>
      </c>
      <c r="H126" s="141"/>
      <c r="I126" s="141"/>
      <c r="J126" s="18"/>
      <c r="K126" s="18"/>
      <c r="L126" s="18"/>
      <c r="M126" s="7"/>
      <c r="N126" s="133"/>
      <c r="O126" s="136"/>
      <c r="P126" s="59"/>
      <c r="Q126" s="85"/>
      <c r="R126" s="26"/>
      <c r="S126" s="26"/>
    </row>
    <row r="127" spans="2:19" ht="24.6" customHeight="1" thickBot="1" x14ac:dyDescent="0.3">
      <c r="B127" s="26"/>
      <c r="C127" s="128"/>
      <c r="D127" s="12"/>
      <c r="F127" s="18"/>
      <c r="G127" s="18"/>
      <c r="H127" s="18"/>
      <c r="I127" s="18"/>
      <c r="J127" s="18"/>
      <c r="K127" s="279" t="s">
        <v>93</v>
      </c>
      <c r="L127" s="279"/>
      <c r="M127" s="280"/>
      <c r="N127" s="134"/>
      <c r="O127" s="137"/>
      <c r="P127" s="60"/>
      <c r="Q127" s="85"/>
      <c r="R127" s="26"/>
      <c r="S127" s="26"/>
    </row>
    <row r="128" spans="2:19" ht="24.6" customHeight="1" thickBot="1" x14ac:dyDescent="0.3">
      <c r="B128" s="26"/>
      <c r="C128" s="126"/>
      <c r="D128" s="130" t="s">
        <v>4</v>
      </c>
      <c r="E128" s="130"/>
      <c r="F128" s="130"/>
      <c r="G128" s="130"/>
      <c r="H128" s="130"/>
      <c r="I128" s="130"/>
      <c r="J128" s="17"/>
      <c r="K128" s="17"/>
      <c r="L128" s="17"/>
      <c r="M128" s="10"/>
      <c r="N128" s="132">
        <f>SUM(D129,D130)</f>
        <v>0</v>
      </c>
      <c r="O128" s="135">
        <v>10</v>
      </c>
      <c r="P128" s="58">
        <f>O128*N128*E50</f>
        <v>0</v>
      </c>
      <c r="Q128" s="85"/>
      <c r="R128" s="26"/>
      <c r="S128" s="26"/>
    </row>
    <row r="129" spans="2:19" ht="24.6" customHeight="1" thickBot="1" x14ac:dyDescent="0.3">
      <c r="B129" s="26"/>
      <c r="C129" s="127"/>
      <c r="D129" s="80">
        <v>0</v>
      </c>
      <c r="E129" s="141" t="s">
        <v>99</v>
      </c>
      <c r="F129" s="141"/>
      <c r="G129" s="141"/>
      <c r="H129" s="141"/>
      <c r="I129" s="141"/>
      <c r="J129" s="141"/>
      <c r="K129" s="141"/>
      <c r="L129" s="26"/>
      <c r="M129" s="29"/>
      <c r="N129" s="133"/>
      <c r="O129" s="136"/>
      <c r="P129" s="59"/>
      <c r="Q129" s="85"/>
      <c r="R129" s="26"/>
      <c r="S129" s="26"/>
    </row>
    <row r="130" spans="2:19" ht="24.6" customHeight="1" thickBot="1" x14ac:dyDescent="0.3">
      <c r="B130" s="26"/>
      <c r="C130" s="128"/>
      <c r="D130" s="80">
        <v>0</v>
      </c>
      <c r="E130" s="283" t="s">
        <v>100</v>
      </c>
      <c r="F130" s="283"/>
      <c r="G130" s="283"/>
      <c r="H130" s="283"/>
      <c r="I130" s="283"/>
      <c r="J130" s="28"/>
      <c r="K130" s="279" t="s">
        <v>93</v>
      </c>
      <c r="L130" s="279"/>
      <c r="M130" s="280"/>
      <c r="N130" s="134"/>
      <c r="O130" s="137"/>
      <c r="P130" s="60"/>
      <c r="Q130" s="85"/>
      <c r="R130" s="26"/>
      <c r="S130" s="26"/>
    </row>
    <row r="131" spans="2:19" ht="24.6" customHeight="1" thickBot="1" x14ac:dyDescent="0.3">
      <c r="B131" s="26"/>
      <c r="C131" s="174" t="s">
        <v>71</v>
      </c>
      <c r="D131" s="175"/>
      <c r="E131" s="175"/>
      <c r="F131" s="175"/>
      <c r="G131" s="175"/>
      <c r="H131" s="175"/>
      <c r="I131" s="175"/>
      <c r="J131" s="175"/>
      <c r="K131" s="175"/>
      <c r="L131" s="175"/>
      <c r="M131" s="175"/>
      <c r="N131" s="175"/>
      <c r="O131" s="175"/>
      <c r="P131" s="78"/>
      <c r="Q131" s="85"/>
      <c r="R131" s="26"/>
      <c r="S131" s="26"/>
    </row>
    <row r="132" spans="2:19" ht="24.6" customHeight="1" thickBot="1" x14ac:dyDescent="0.3">
      <c r="B132" s="26"/>
      <c r="C132" s="25"/>
      <c r="D132" s="281" t="s">
        <v>101</v>
      </c>
      <c r="E132" s="282"/>
      <c r="F132" s="282"/>
      <c r="G132" s="282"/>
      <c r="H132" s="282"/>
      <c r="I132" s="282"/>
      <c r="J132" s="57"/>
      <c r="K132" s="16"/>
      <c r="L132" s="80">
        <v>0</v>
      </c>
      <c r="M132" s="16"/>
      <c r="N132" s="83">
        <f>SUM(L132)</f>
        <v>0</v>
      </c>
      <c r="O132" s="14">
        <v>5</v>
      </c>
      <c r="P132" s="9">
        <f>O132*N132*$E$50</f>
        <v>0</v>
      </c>
      <c r="Q132" s="85"/>
      <c r="R132" s="26"/>
      <c r="S132" s="26"/>
    </row>
    <row r="133" spans="2:19" ht="24.6" customHeight="1" thickBot="1" x14ac:dyDescent="0.3">
      <c r="B133" s="26"/>
      <c r="C133" s="25"/>
      <c r="D133" s="281" t="s">
        <v>87</v>
      </c>
      <c r="E133" s="282"/>
      <c r="F133" s="282"/>
      <c r="G133" s="282"/>
      <c r="H133" s="282"/>
      <c r="I133" s="282"/>
      <c r="J133" s="282"/>
      <c r="K133" s="282"/>
      <c r="L133" s="80">
        <v>0</v>
      </c>
      <c r="M133" s="56"/>
      <c r="N133" s="84">
        <f>L133</f>
        <v>0</v>
      </c>
      <c r="O133" s="14">
        <v>25</v>
      </c>
      <c r="P133" s="11">
        <f t="shared" ref="P133" si="9">O133*N133*$E$50</f>
        <v>0</v>
      </c>
      <c r="Q133" s="85"/>
      <c r="R133" s="26"/>
      <c r="S133" s="26"/>
    </row>
    <row r="134" spans="2:19" ht="24.6" customHeight="1" thickBot="1" x14ac:dyDescent="0.3">
      <c r="B134" s="26"/>
      <c r="C134" s="126"/>
      <c r="D134" s="130" t="s">
        <v>5</v>
      </c>
      <c r="E134" s="130"/>
      <c r="F134" s="130"/>
      <c r="G134" s="130"/>
      <c r="H134" s="17"/>
      <c r="I134" s="17"/>
      <c r="J134" s="17"/>
      <c r="K134" s="17"/>
      <c r="L134" s="17"/>
      <c r="M134" s="10"/>
      <c r="N134" s="132">
        <f>SUM(D135,F135)</f>
        <v>0</v>
      </c>
      <c r="O134" s="135">
        <v>5</v>
      </c>
      <c r="P134" s="58">
        <f>O134*N134*E50</f>
        <v>0</v>
      </c>
      <c r="Q134" s="85"/>
      <c r="R134" s="26"/>
      <c r="S134" s="26"/>
    </row>
    <row r="135" spans="2:19" ht="24.6" customHeight="1" thickBot="1" x14ac:dyDescent="0.3">
      <c r="B135" s="26"/>
      <c r="C135" s="127"/>
      <c r="D135" s="80">
        <v>0</v>
      </c>
      <c r="E135" s="18" t="s">
        <v>88</v>
      </c>
      <c r="F135" s="80">
        <v>0</v>
      </c>
      <c r="G135" s="141" t="s">
        <v>89</v>
      </c>
      <c r="H135" s="141"/>
      <c r="I135" s="141"/>
      <c r="J135" s="18"/>
      <c r="K135" s="18"/>
      <c r="L135" s="18"/>
      <c r="M135" s="7"/>
      <c r="N135" s="133"/>
      <c r="O135" s="136"/>
      <c r="P135" s="76"/>
      <c r="Q135" s="85"/>
      <c r="R135" s="26"/>
      <c r="S135" s="26"/>
    </row>
    <row r="136" spans="2:19" ht="24.6" customHeight="1" thickBot="1" x14ac:dyDescent="0.3">
      <c r="B136" s="26"/>
      <c r="C136" s="128"/>
      <c r="D136" s="16"/>
      <c r="E136" s="16"/>
      <c r="F136" s="16"/>
      <c r="G136" s="16"/>
      <c r="H136" s="16"/>
      <c r="I136" s="16"/>
      <c r="J136" s="16"/>
      <c r="K136" s="279" t="s">
        <v>93</v>
      </c>
      <c r="L136" s="279"/>
      <c r="M136" s="280"/>
      <c r="N136" s="134"/>
      <c r="O136" s="137"/>
      <c r="P136" s="77"/>
      <c r="Q136" s="85"/>
      <c r="R136" s="26"/>
      <c r="S136" s="26"/>
    </row>
    <row r="137" spans="2:19" ht="24.6" customHeight="1" thickBot="1" x14ac:dyDescent="0.3">
      <c r="B137" s="26"/>
      <c r="C137" s="25"/>
      <c r="D137" s="16"/>
      <c r="E137" s="16"/>
      <c r="F137" s="16"/>
      <c r="G137" s="16"/>
      <c r="H137" s="16"/>
      <c r="I137" s="16"/>
      <c r="J137" s="16"/>
      <c r="K137" s="16"/>
      <c r="L137" s="16"/>
      <c r="M137" s="16"/>
      <c r="N137" s="86"/>
      <c r="O137" s="62"/>
      <c r="P137" s="9"/>
      <c r="Q137" s="85"/>
      <c r="R137" s="26"/>
      <c r="S137" s="26"/>
    </row>
    <row r="138" spans="2:19" ht="24.6" customHeight="1" thickBot="1" x14ac:dyDescent="0.3">
      <c r="B138" s="26"/>
      <c r="C138" s="51"/>
      <c r="D138" s="295"/>
      <c r="E138" s="295"/>
      <c r="F138" s="51"/>
      <c r="G138" s="51"/>
      <c r="H138" s="51"/>
      <c r="I138" s="51"/>
      <c r="J138" s="295"/>
      <c r="K138" s="295"/>
      <c r="L138" s="295"/>
      <c r="M138" s="51"/>
      <c r="N138" s="87"/>
      <c r="O138" s="292" t="s">
        <v>109</v>
      </c>
      <c r="P138" s="293"/>
      <c r="Q138" s="52">
        <f>SUM(P59:P137)</f>
        <v>0</v>
      </c>
      <c r="R138" s="26"/>
    </row>
    <row r="139" spans="2:19" ht="54.75" customHeight="1" thickBot="1" x14ac:dyDescent="0.3">
      <c r="B139" s="51"/>
      <c r="C139" s="51"/>
      <c r="D139" s="26"/>
      <c r="E139" s="26"/>
      <c r="F139" s="286" t="s">
        <v>32</v>
      </c>
      <c r="G139" s="286"/>
      <c r="H139" s="53"/>
      <c r="I139" s="287">
        <f>D39</f>
        <v>0</v>
      </c>
      <c r="J139" s="287"/>
      <c r="K139" s="287"/>
      <c r="L139" s="28"/>
      <c r="M139" s="54"/>
      <c r="N139" s="288" t="s">
        <v>12</v>
      </c>
      <c r="O139" s="289"/>
      <c r="P139" s="290"/>
      <c r="Q139" s="291"/>
      <c r="R139" s="27"/>
      <c r="S139" s="26"/>
    </row>
    <row r="140" spans="2:19" x14ac:dyDescent="0.25">
      <c r="B140" s="26"/>
      <c r="C140" s="26"/>
      <c r="D140" s="26"/>
      <c r="E140" s="26"/>
      <c r="F140" s="26"/>
      <c r="G140" s="26"/>
      <c r="H140" s="26"/>
      <c r="I140" s="294" t="s">
        <v>69</v>
      </c>
      <c r="J140" s="294"/>
      <c r="K140" s="294"/>
      <c r="L140" s="26"/>
      <c r="M140" s="26"/>
      <c r="N140" s="26"/>
      <c r="O140" s="26"/>
      <c r="P140" s="26"/>
      <c r="Q140" s="26"/>
      <c r="R140" s="26"/>
      <c r="S140" s="85"/>
    </row>
    <row r="141" spans="2:19" x14ac:dyDescent="0.25">
      <c r="B141" s="26"/>
      <c r="C141" s="26"/>
      <c r="D141" s="26"/>
      <c r="E141" s="26"/>
      <c r="F141" s="26"/>
      <c r="G141" s="26"/>
      <c r="H141" s="26"/>
      <c r="I141" s="26"/>
      <c r="J141" s="26"/>
      <c r="K141" s="26"/>
      <c r="L141" s="26"/>
      <c r="M141" s="26"/>
      <c r="N141" s="26"/>
      <c r="O141" s="26"/>
      <c r="P141" s="26"/>
      <c r="Q141" s="26"/>
      <c r="R141" s="26"/>
      <c r="S141" s="85"/>
    </row>
    <row r="142" spans="2:19" x14ac:dyDescent="0.25">
      <c r="B142" s="26"/>
      <c r="C142" s="26"/>
      <c r="D142" s="26"/>
      <c r="E142" s="26"/>
      <c r="F142" s="26"/>
      <c r="G142" s="26"/>
      <c r="H142" s="26"/>
      <c r="I142" s="26"/>
      <c r="J142" s="26"/>
      <c r="K142" s="26"/>
      <c r="L142" s="26"/>
      <c r="M142" s="26"/>
      <c r="N142" s="26"/>
      <c r="O142" s="26"/>
      <c r="P142" s="26"/>
      <c r="Q142" s="26"/>
      <c r="R142" s="26"/>
      <c r="S142" s="85"/>
    </row>
    <row r="143" spans="2:19" x14ac:dyDescent="0.25">
      <c r="B143" s="26"/>
      <c r="C143" s="26"/>
      <c r="D143" s="26"/>
      <c r="E143" s="26"/>
      <c r="F143" s="26"/>
      <c r="G143" s="26"/>
      <c r="H143" s="26"/>
      <c r="I143" s="26"/>
      <c r="J143" s="26"/>
      <c r="K143" s="26"/>
      <c r="L143" s="26"/>
      <c r="M143" s="26"/>
      <c r="N143" s="26"/>
      <c r="O143" s="26"/>
      <c r="P143" s="26"/>
      <c r="Q143" s="26"/>
      <c r="R143" s="26"/>
      <c r="S143" s="85"/>
    </row>
    <row r="144" spans="2:19" x14ac:dyDescent="0.25">
      <c r="B144" s="85"/>
      <c r="C144" s="85"/>
      <c r="D144" s="85"/>
      <c r="E144" s="85"/>
      <c r="F144" s="85"/>
      <c r="G144" s="85"/>
      <c r="H144" s="85"/>
      <c r="I144" s="85"/>
      <c r="J144" s="85"/>
      <c r="K144" s="85"/>
      <c r="L144" s="85"/>
      <c r="M144" s="85"/>
      <c r="N144" s="85"/>
      <c r="O144" s="85"/>
      <c r="P144" s="85"/>
      <c r="Q144" s="85"/>
      <c r="R144" s="85"/>
      <c r="S144" s="85"/>
    </row>
    <row r="145" spans="1:19" x14ac:dyDescent="0.25">
      <c r="B145" s="85"/>
      <c r="C145" s="85"/>
      <c r="D145" s="85"/>
      <c r="E145" s="85"/>
      <c r="F145" s="85"/>
      <c r="G145" s="85"/>
      <c r="H145" s="85"/>
      <c r="I145" s="85"/>
      <c r="J145" s="85"/>
      <c r="K145" s="85"/>
      <c r="L145" s="85"/>
      <c r="M145" s="85"/>
      <c r="N145" s="85"/>
      <c r="O145" s="85"/>
      <c r="P145" s="85"/>
      <c r="Q145" s="85"/>
      <c r="R145" s="85"/>
      <c r="S145" s="85"/>
    </row>
    <row r="146" spans="1:19" x14ac:dyDescent="0.25">
      <c r="B146" s="85"/>
      <c r="C146" s="85"/>
      <c r="D146" s="85"/>
      <c r="E146" s="85"/>
      <c r="F146" s="85"/>
      <c r="G146" s="85"/>
      <c r="H146" s="85"/>
      <c r="I146" s="85"/>
      <c r="J146" s="85"/>
      <c r="K146" s="85"/>
      <c r="L146" s="85"/>
      <c r="M146" s="85"/>
      <c r="N146" s="85"/>
      <c r="O146" s="85"/>
      <c r="P146" s="85"/>
      <c r="Q146" s="85"/>
      <c r="R146" s="85"/>
      <c r="S146" s="85"/>
    </row>
    <row r="147" spans="1:19" x14ac:dyDescent="0.25">
      <c r="B147" s="85"/>
      <c r="C147" s="85"/>
      <c r="D147" s="85"/>
      <c r="E147" s="85"/>
      <c r="F147" s="85"/>
      <c r="G147" s="85"/>
      <c r="H147" s="85"/>
      <c r="I147" s="85"/>
      <c r="J147" s="85"/>
      <c r="K147" s="85"/>
      <c r="L147" s="85"/>
      <c r="M147" s="85"/>
      <c r="N147" s="85"/>
      <c r="O147" s="85"/>
      <c r="P147" s="85"/>
      <c r="Q147" s="85"/>
      <c r="R147" s="85"/>
      <c r="S147" s="85"/>
    </row>
    <row r="148" spans="1:19" x14ac:dyDescent="0.25">
      <c r="B148" s="85"/>
      <c r="C148" s="85"/>
      <c r="D148" s="85"/>
      <c r="E148" s="85"/>
      <c r="F148" s="85"/>
      <c r="G148" s="85"/>
      <c r="H148" s="85"/>
      <c r="I148" s="85"/>
      <c r="J148" s="85"/>
      <c r="K148" s="85"/>
      <c r="L148" s="85"/>
      <c r="M148" s="85"/>
      <c r="N148" s="85"/>
      <c r="O148" s="85"/>
      <c r="P148" s="85"/>
      <c r="Q148" s="85"/>
      <c r="R148" s="85"/>
      <c r="S148" s="85"/>
    </row>
    <row r="149" spans="1:19" x14ac:dyDescent="0.25">
      <c r="B149" s="85"/>
      <c r="C149" s="85"/>
      <c r="D149" s="85"/>
      <c r="E149" s="85"/>
      <c r="F149" s="85"/>
      <c r="G149" s="85"/>
      <c r="H149" s="85"/>
      <c r="I149" s="85"/>
      <c r="J149" s="85"/>
      <c r="K149" s="85"/>
      <c r="L149" s="85"/>
      <c r="M149" s="85"/>
      <c r="N149" s="85"/>
      <c r="O149" s="85"/>
      <c r="P149" s="85"/>
      <c r="Q149" s="85"/>
      <c r="R149" s="85"/>
      <c r="S149" s="85"/>
    </row>
    <row r="150" spans="1:19" x14ac:dyDescent="0.25">
      <c r="B150" s="85"/>
      <c r="C150" s="85"/>
      <c r="D150" s="85"/>
      <c r="E150" s="85"/>
      <c r="F150" s="85"/>
      <c r="G150" s="85"/>
      <c r="H150" s="85"/>
      <c r="I150" s="85"/>
      <c r="J150" s="85"/>
      <c r="K150" s="85"/>
      <c r="L150" s="85"/>
      <c r="M150" s="85"/>
      <c r="N150" s="85"/>
      <c r="O150" s="85"/>
      <c r="P150" s="85"/>
      <c r="Q150" s="85"/>
      <c r="R150" s="85"/>
      <c r="S150" s="85"/>
    </row>
    <row r="151" spans="1:19" x14ac:dyDescent="0.25">
      <c r="B151" s="85"/>
      <c r="C151" s="85"/>
      <c r="D151" s="85"/>
      <c r="E151" s="85"/>
      <c r="F151" s="85"/>
      <c r="G151" s="85"/>
      <c r="H151" s="85"/>
      <c r="I151" s="85"/>
      <c r="J151" s="85"/>
      <c r="K151" s="85"/>
      <c r="L151" s="85"/>
      <c r="M151" s="85"/>
      <c r="N151" s="85"/>
      <c r="O151" s="85"/>
      <c r="P151" s="85"/>
      <c r="Q151" s="85"/>
      <c r="R151" s="85"/>
      <c r="S151" s="85"/>
    </row>
    <row r="152" spans="1:19" x14ac:dyDescent="0.25">
      <c r="B152" s="85"/>
      <c r="C152" s="85"/>
      <c r="D152" s="85"/>
      <c r="E152" s="85"/>
      <c r="F152" s="85"/>
      <c r="G152" s="85"/>
      <c r="H152" s="85"/>
      <c r="I152" s="85"/>
      <c r="J152" s="85"/>
      <c r="K152" s="85"/>
      <c r="L152" s="85"/>
      <c r="M152" s="85"/>
      <c r="N152" s="85"/>
      <c r="O152" s="85"/>
      <c r="P152" s="85"/>
      <c r="Q152" s="85"/>
      <c r="R152" s="85"/>
      <c r="S152" s="85"/>
    </row>
    <row r="153" spans="1:19" x14ac:dyDescent="0.25">
      <c r="B153" s="85"/>
      <c r="C153" s="85"/>
      <c r="D153" s="85"/>
      <c r="E153" s="85"/>
      <c r="F153" s="85"/>
      <c r="G153" s="85"/>
      <c r="H153" s="85"/>
      <c r="I153" s="85"/>
      <c r="J153" s="85"/>
      <c r="K153" s="85"/>
      <c r="L153" s="85"/>
      <c r="M153" s="85"/>
      <c r="N153" s="85"/>
      <c r="O153" s="85"/>
      <c r="P153" s="85"/>
      <c r="Q153" s="85"/>
      <c r="R153" s="85"/>
      <c r="S153" s="85"/>
    </row>
    <row r="154" spans="1:19" x14ac:dyDescent="0.25">
      <c r="B154" s="85"/>
      <c r="C154" s="85"/>
      <c r="D154" s="85"/>
      <c r="E154" s="85"/>
      <c r="F154" s="85"/>
      <c r="G154" s="85"/>
      <c r="H154" s="85"/>
      <c r="I154" s="85"/>
      <c r="J154" s="85"/>
      <c r="K154" s="85"/>
      <c r="L154" s="85"/>
      <c r="M154" s="85"/>
      <c r="N154" s="85"/>
      <c r="O154" s="85"/>
      <c r="P154" s="85"/>
      <c r="Q154" s="85"/>
      <c r="R154" s="85"/>
      <c r="S154" s="85"/>
    </row>
    <row r="155" spans="1:19" x14ac:dyDescent="0.25">
      <c r="B155" s="85"/>
      <c r="C155" s="85"/>
      <c r="D155" s="85"/>
      <c r="E155" s="85"/>
      <c r="F155" s="85"/>
      <c r="G155" s="85"/>
      <c r="H155" s="85"/>
      <c r="I155" s="85"/>
      <c r="J155" s="85"/>
      <c r="K155" s="85"/>
      <c r="L155" s="85"/>
      <c r="M155" s="85"/>
      <c r="N155" s="85"/>
      <c r="O155" s="85"/>
      <c r="P155" s="85"/>
      <c r="Q155" s="85"/>
      <c r="R155" s="85"/>
      <c r="S155" s="85"/>
    </row>
    <row r="156" spans="1:19" x14ac:dyDescent="0.25">
      <c r="B156" s="85"/>
      <c r="C156" s="85"/>
      <c r="D156" s="85"/>
      <c r="E156" s="85"/>
      <c r="F156" s="85"/>
      <c r="G156" s="85"/>
      <c r="H156" s="85"/>
      <c r="I156" s="85"/>
      <c r="J156" s="85"/>
      <c r="K156" s="85"/>
      <c r="L156" s="85"/>
      <c r="M156" s="85"/>
      <c r="N156" s="85"/>
      <c r="O156" s="85"/>
      <c r="P156" s="85"/>
      <c r="Q156" s="85"/>
      <c r="R156" s="85"/>
      <c r="S156" s="85"/>
    </row>
    <row r="157" spans="1:19" x14ac:dyDescent="0.25">
      <c r="A157" s="85"/>
      <c r="B157" s="85"/>
      <c r="C157" s="85"/>
      <c r="D157" s="85"/>
      <c r="E157" s="85"/>
      <c r="F157" s="85"/>
      <c r="G157" s="85"/>
      <c r="H157" s="85"/>
      <c r="I157" s="85"/>
      <c r="J157" s="85"/>
      <c r="K157" s="85"/>
      <c r="L157" s="85"/>
      <c r="M157" s="85"/>
      <c r="N157" s="85"/>
      <c r="O157" s="85"/>
      <c r="P157" s="85"/>
      <c r="Q157" s="85"/>
      <c r="R157" s="85"/>
      <c r="S157" s="85"/>
    </row>
    <row r="158" spans="1:19" x14ac:dyDescent="0.25">
      <c r="A158" s="85"/>
      <c r="B158" s="85"/>
      <c r="C158" s="85"/>
      <c r="D158" s="85"/>
      <c r="E158" s="85"/>
      <c r="F158" s="85"/>
      <c r="G158" s="85"/>
      <c r="H158" s="85"/>
      <c r="I158" s="85"/>
      <c r="J158" s="85"/>
      <c r="K158" s="85"/>
      <c r="L158" s="85"/>
      <c r="M158" s="85"/>
      <c r="N158" s="85"/>
      <c r="O158" s="85"/>
      <c r="P158" s="85"/>
      <c r="Q158" s="85"/>
      <c r="R158" s="85"/>
      <c r="S158" s="85"/>
    </row>
    <row r="159" spans="1:19" x14ac:dyDescent="0.25">
      <c r="A159" s="85"/>
      <c r="B159" s="85"/>
      <c r="C159" s="85"/>
      <c r="D159" s="85"/>
      <c r="E159" s="85"/>
      <c r="F159" s="85"/>
      <c r="G159" s="85"/>
      <c r="H159" s="85"/>
      <c r="I159" s="85"/>
      <c r="J159" s="85"/>
      <c r="K159" s="85"/>
      <c r="L159" s="85"/>
      <c r="M159" s="85"/>
      <c r="N159" s="85"/>
      <c r="O159" s="85"/>
      <c r="P159" s="85"/>
      <c r="Q159" s="85"/>
      <c r="R159" s="85"/>
      <c r="S159" s="85"/>
    </row>
    <row r="160" spans="1:19" x14ac:dyDescent="0.25">
      <c r="A160" s="85"/>
      <c r="B160" s="85"/>
      <c r="C160" s="85"/>
      <c r="D160" s="85"/>
      <c r="E160" s="85"/>
      <c r="F160" s="85"/>
      <c r="G160" s="85"/>
      <c r="H160" s="85"/>
      <c r="I160" s="85"/>
      <c r="J160" s="85"/>
      <c r="K160" s="85"/>
      <c r="L160" s="85"/>
      <c r="M160" s="85"/>
      <c r="N160" s="85"/>
      <c r="O160" s="85"/>
      <c r="P160" s="85"/>
      <c r="Q160" s="85"/>
      <c r="R160" s="85"/>
      <c r="S160" s="85"/>
    </row>
    <row r="161" spans="1:19" x14ac:dyDescent="0.25">
      <c r="A161" s="85"/>
      <c r="B161" s="85"/>
      <c r="C161" s="85"/>
      <c r="D161" s="85"/>
      <c r="E161" s="85"/>
      <c r="F161" s="85"/>
      <c r="G161" s="85"/>
      <c r="H161" s="85"/>
      <c r="I161" s="85"/>
      <c r="J161" s="85"/>
      <c r="K161" s="85"/>
      <c r="L161" s="85"/>
      <c r="M161" s="85"/>
      <c r="N161" s="85"/>
      <c r="O161" s="85"/>
      <c r="P161" s="85"/>
      <c r="Q161" s="85"/>
      <c r="R161" s="85"/>
      <c r="S161" s="85"/>
    </row>
    <row r="162" spans="1:19" x14ac:dyDescent="0.25">
      <c r="A162" s="85"/>
      <c r="B162" s="85"/>
      <c r="C162" s="85"/>
      <c r="D162" s="85"/>
      <c r="E162" s="85"/>
      <c r="F162" s="85"/>
      <c r="G162" s="85"/>
      <c r="H162" s="85"/>
      <c r="I162" s="85"/>
      <c r="J162" s="85"/>
      <c r="K162" s="85"/>
      <c r="L162" s="85"/>
      <c r="M162" s="85"/>
      <c r="N162" s="85"/>
      <c r="O162" s="85"/>
      <c r="P162" s="85"/>
      <c r="Q162" s="85"/>
      <c r="R162" s="85"/>
      <c r="S162" s="85"/>
    </row>
    <row r="163" spans="1:19" x14ac:dyDescent="0.25">
      <c r="A163" s="85"/>
      <c r="B163" s="85"/>
      <c r="C163" s="85"/>
      <c r="D163" s="85"/>
      <c r="E163" s="85"/>
      <c r="F163" s="85"/>
      <c r="G163" s="85"/>
      <c r="H163" s="85"/>
      <c r="I163" s="85"/>
      <c r="J163" s="85"/>
      <c r="K163" s="85"/>
      <c r="L163" s="85"/>
      <c r="M163" s="85"/>
      <c r="N163" s="85"/>
      <c r="O163" s="85"/>
      <c r="P163" s="85"/>
      <c r="Q163" s="85"/>
      <c r="R163" s="85"/>
      <c r="S163" s="85"/>
    </row>
    <row r="164" spans="1:19" ht="15.75" thickBot="1" x14ac:dyDescent="0.3">
      <c r="A164" s="108"/>
      <c r="B164" s="108"/>
      <c r="C164" s="108"/>
      <c r="D164" s="108"/>
      <c r="E164" s="108"/>
      <c r="F164" s="108"/>
      <c r="G164" s="108"/>
      <c r="H164" s="108"/>
      <c r="I164" s="108"/>
      <c r="J164" s="108"/>
      <c r="K164" s="108"/>
      <c r="L164" s="108"/>
      <c r="M164" s="108"/>
      <c r="N164" s="108"/>
      <c r="O164" s="108"/>
      <c r="P164" s="108"/>
      <c r="Q164" s="108"/>
      <c r="R164" s="108"/>
      <c r="S164" s="108"/>
    </row>
    <row r="165" spans="1:19" ht="15.75" thickTop="1" x14ac:dyDescent="0.25">
      <c r="A165" s="85"/>
      <c r="B165" s="85"/>
      <c r="C165" s="85"/>
      <c r="D165" s="85"/>
      <c r="E165" s="85"/>
      <c r="F165" s="85"/>
      <c r="G165" s="85"/>
      <c r="H165" s="85"/>
      <c r="I165" s="85"/>
      <c r="J165" s="85"/>
      <c r="K165" s="85"/>
      <c r="L165" s="85"/>
      <c r="M165" s="85"/>
      <c r="N165" s="85"/>
      <c r="O165" s="85"/>
      <c r="P165" s="85"/>
      <c r="Q165" s="85"/>
      <c r="R165" s="85"/>
      <c r="S165" s="85"/>
    </row>
  </sheetData>
  <sheetProtection algorithmName="SHA-512" hashValue="YP0qLrSnoZC6ZDdFLpbagu+2jGJQl1/f5WK4R0aCIxY62hMkxf5CZwQ4Q38qOtwg8I9NqjKfMG5tGMUthH/kJQ==" saltValue="Ok1yRoUWObw0Q1dYb7cWRg==" spinCount="100000" sheet="1" selectLockedCells="1"/>
  <mergeCells count="247">
    <mergeCell ref="C94:C96"/>
    <mergeCell ref="N94:N96"/>
    <mergeCell ref="O94:O96"/>
    <mergeCell ref="K96:M96"/>
    <mergeCell ref="D94:L94"/>
    <mergeCell ref="E95:G95"/>
    <mergeCell ref="I95:M95"/>
    <mergeCell ref="E96:H96"/>
    <mergeCell ref="I140:K140"/>
    <mergeCell ref="G135:I135"/>
    <mergeCell ref="K136:M136"/>
    <mergeCell ref="D138:E138"/>
    <mergeCell ref="J138:L138"/>
    <mergeCell ref="C134:C136"/>
    <mergeCell ref="D134:G134"/>
    <mergeCell ref="N134:N136"/>
    <mergeCell ref="O134:O136"/>
    <mergeCell ref="D133:K133"/>
    <mergeCell ref="F139:G139"/>
    <mergeCell ref="I139:K139"/>
    <mergeCell ref="N139:O139"/>
    <mergeCell ref="P139:Q139"/>
    <mergeCell ref="E129:K129"/>
    <mergeCell ref="E130:I130"/>
    <mergeCell ref="K130:M130"/>
    <mergeCell ref="D132:I132"/>
    <mergeCell ref="O138:P138"/>
    <mergeCell ref="K124:M124"/>
    <mergeCell ref="C121:C124"/>
    <mergeCell ref="D121:M121"/>
    <mergeCell ref="N121:N124"/>
    <mergeCell ref="O121:O124"/>
    <mergeCell ref="G126:I126"/>
    <mergeCell ref="K127:M127"/>
    <mergeCell ref="C128:C130"/>
    <mergeCell ref="D128:I128"/>
    <mergeCell ref="N128:N130"/>
    <mergeCell ref="O128:O130"/>
    <mergeCell ref="C125:C127"/>
    <mergeCell ref="D125:K125"/>
    <mergeCell ref="N125:N127"/>
    <mergeCell ref="O125:O127"/>
    <mergeCell ref="I116:K116"/>
    <mergeCell ref="K117:M117"/>
    <mergeCell ref="C110:C112"/>
    <mergeCell ref="D110:M110"/>
    <mergeCell ref="N110:N112"/>
    <mergeCell ref="O110:O112"/>
    <mergeCell ref="E122:G122"/>
    <mergeCell ref="I122:M122"/>
    <mergeCell ref="E123:G123"/>
    <mergeCell ref="I123:M123"/>
    <mergeCell ref="N106:N108"/>
    <mergeCell ref="O106:O108"/>
    <mergeCell ref="C118:C120"/>
    <mergeCell ref="D118:M118"/>
    <mergeCell ref="K108:M108"/>
    <mergeCell ref="E104:G104"/>
    <mergeCell ref="I104:M104"/>
    <mergeCell ref="E105:H105"/>
    <mergeCell ref="K105:M105"/>
    <mergeCell ref="C106:C108"/>
    <mergeCell ref="D106:M106"/>
    <mergeCell ref="K112:M112"/>
    <mergeCell ref="C114:C117"/>
    <mergeCell ref="D114:M114"/>
    <mergeCell ref="N114:N117"/>
    <mergeCell ref="O114:O117"/>
    <mergeCell ref="N118:N120"/>
    <mergeCell ref="O118:O120"/>
    <mergeCell ref="E119:J119"/>
    <mergeCell ref="E120:I120"/>
    <mergeCell ref="K120:M120"/>
    <mergeCell ref="E115:G115"/>
    <mergeCell ref="I115:K115"/>
    <mergeCell ref="E116:G116"/>
    <mergeCell ref="G101:H101"/>
    <mergeCell ref="K102:M102"/>
    <mergeCell ref="C103:C105"/>
    <mergeCell ref="D103:L103"/>
    <mergeCell ref="N103:N105"/>
    <mergeCell ref="O103:O105"/>
    <mergeCell ref="C100:C102"/>
    <mergeCell ref="D100:M100"/>
    <mergeCell ref="N100:N102"/>
    <mergeCell ref="O100:O102"/>
    <mergeCell ref="C88:C90"/>
    <mergeCell ref="D88:M88"/>
    <mergeCell ref="N88:N90"/>
    <mergeCell ref="O88:O90"/>
    <mergeCell ref="O91:O93"/>
    <mergeCell ref="K93:M93"/>
    <mergeCell ref="K90:M90"/>
    <mergeCell ref="C91:C93"/>
    <mergeCell ref="D91:M91"/>
    <mergeCell ref="N91:N93"/>
    <mergeCell ref="K84:M84"/>
    <mergeCell ref="C85:C87"/>
    <mergeCell ref="D85:M85"/>
    <mergeCell ref="G80:I80"/>
    <mergeCell ref="K81:M81"/>
    <mergeCell ref="C82:C84"/>
    <mergeCell ref="D82:M82"/>
    <mergeCell ref="N82:N84"/>
    <mergeCell ref="O82:O84"/>
    <mergeCell ref="C79:C81"/>
    <mergeCell ref="D79:M79"/>
    <mergeCell ref="N79:N81"/>
    <mergeCell ref="O79:O81"/>
    <mergeCell ref="K87:M87"/>
    <mergeCell ref="O85:O87"/>
    <mergeCell ref="N85:N87"/>
    <mergeCell ref="D59:I59"/>
    <mergeCell ref="O61:O64"/>
    <mergeCell ref="C61:C64"/>
    <mergeCell ref="D61:E61"/>
    <mergeCell ref="N61:N64"/>
    <mergeCell ref="C76:C78"/>
    <mergeCell ref="D76:M76"/>
    <mergeCell ref="K64:M64"/>
    <mergeCell ref="C65:C68"/>
    <mergeCell ref="D65:E65"/>
    <mergeCell ref="N65:N68"/>
    <mergeCell ref="O65:O68"/>
    <mergeCell ref="G66:I66"/>
    <mergeCell ref="N76:N78"/>
    <mergeCell ref="O76:O78"/>
    <mergeCell ref="K78:M78"/>
    <mergeCell ref="K66:M66"/>
    <mergeCell ref="G67:I67"/>
    <mergeCell ref="K68:M68"/>
    <mergeCell ref="D69:I69"/>
    <mergeCell ref="G77:I77"/>
    <mergeCell ref="D75:M75"/>
    <mergeCell ref="C60:O60"/>
    <mergeCell ref="G45:I45"/>
    <mergeCell ref="J45:M45"/>
    <mergeCell ref="P45:Q45"/>
    <mergeCell ref="G46:I46"/>
    <mergeCell ref="J46:M46"/>
    <mergeCell ref="P46:Q46"/>
    <mergeCell ref="D42:F42"/>
    <mergeCell ref="G42:I42"/>
    <mergeCell ref="D58:M58"/>
    <mergeCell ref="G50:I50"/>
    <mergeCell ref="J50:M50"/>
    <mergeCell ref="N50:O50"/>
    <mergeCell ref="P50:Q50"/>
    <mergeCell ref="J51:M51"/>
    <mergeCell ref="P51:Q51"/>
    <mergeCell ref="P47:Q47"/>
    <mergeCell ref="G48:I48"/>
    <mergeCell ref="J48:M48"/>
    <mergeCell ref="P48:Q48"/>
    <mergeCell ref="G49:I49"/>
    <mergeCell ref="J49:M49"/>
    <mergeCell ref="P49:Q49"/>
    <mergeCell ref="B3:O3"/>
    <mergeCell ref="B4:N4"/>
    <mergeCell ref="B5:R5"/>
    <mergeCell ref="B11:R11"/>
    <mergeCell ref="G41:H41"/>
    <mergeCell ref="K29:M29"/>
    <mergeCell ref="N29:R29"/>
    <mergeCell ref="C30:J30"/>
    <mergeCell ref="K30:M30"/>
    <mergeCell ref="N30:R30"/>
    <mergeCell ref="B15:R15"/>
    <mergeCell ref="B16:R16"/>
    <mergeCell ref="B17:R17"/>
    <mergeCell ref="B18:R18"/>
    <mergeCell ref="P41:Q41"/>
    <mergeCell ref="B20:R20"/>
    <mergeCell ref="F21:G21"/>
    <mergeCell ref="H21:I21"/>
    <mergeCell ref="B54:S54"/>
    <mergeCell ref="B55:R55"/>
    <mergeCell ref="B36:Q36"/>
    <mergeCell ref="C45:D45"/>
    <mergeCell ref="C44:D44"/>
    <mergeCell ref="E45:F45"/>
    <mergeCell ref="B6:R6"/>
    <mergeCell ref="B8:R8"/>
    <mergeCell ref="B9:R9"/>
    <mergeCell ref="D12:E12"/>
    <mergeCell ref="F12:G12"/>
    <mergeCell ref="H12:I12"/>
    <mergeCell ref="J12:K12"/>
    <mergeCell ref="L12:M12"/>
    <mergeCell ref="B13:R13"/>
    <mergeCell ref="C32:J32"/>
    <mergeCell ref="K32:M32"/>
    <mergeCell ref="B7:S7"/>
    <mergeCell ref="B10:R10"/>
    <mergeCell ref="J42:M42"/>
    <mergeCell ref="P42:Q42"/>
    <mergeCell ref="G44:I44"/>
    <mergeCell ref="P44:Q44"/>
    <mergeCell ref="E50:F50"/>
    <mergeCell ref="K23:M23"/>
    <mergeCell ref="N23:R23"/>
    <mergeCell ref="C24:J24"/>
    <mergeCell ref="K24:M24"/>
    <mergeCell ref="N24:R24"/>
    <mergeCell ref="C29:J29"/>
    <mergeCell ref="C109:O109"/>
    <mergeCell ref="C113:O113"/>
    <mergeCell ref="C131:O131"/>
    <mergeCell ref="J44:K44"/>
    <mergeCell ref="C33:J33"/>
    <mergeCell ref="K33:M33"/>
    <mergeCell ref="N33:R33"/>
    <mergeCell ref="D40:F40"/>
    <mergeCell ref="J40:M40"/>
    <mergeCell ref="D41:F41"/>
    <mergeCell ref="J41:M41"/>
    <mergeCell ref="D39:F39"/>
    <mergeCell ref="G39:I39"/>
    <mergeCell ref="J39:M39"/>
    <mergeCell ref="P39:Q39"/>
    <mergeCell ref="B37:R37"/>
    <mergeCell ref="B38:R38"/>
    <mergeCell ref="B53:R53"/>
    <mergeCell ref="C97:C99"/>
    <mergeCell ref="D97:M97"/>
    <mergeCell ref="N97:N99"/>
    <mergeCell ref="O97:O99"/>
    <mergeCell ref="K99:M99"/>
    <mergeCell ref="E98:G98"/>
    <mergeCell ref="J21:K21"/>
    <mergeCell ref="L21:M21"/>
    <mergeCell ref="D22:E22"/>
    <mergeCell ref="F22:G22"/>
    <mergeCell ref="H22:I22"/>
    <mergeCell ref="C25:J25"/>
    <mergeCell ref="K25:M25"/>
    <mergeCell ref="N25:R25"/>
    <mergeCell ref="C50:D50"/>
    <mergeCell ref="D26:E26"/>
    <mergeCell ref="F26:G26"/>
    <mergeCell ref="H26:I26"/>
    <mergeCell ref="J26:K26"/>
    <mergeCell ref="L26:M26"/>
    <mergeCell ref="J22:K22"/>
    <mergeCell ref="L22:M22"/>
    <mergeCell ref="N32:R32"/>
    <mergeCell ref="C23:J23"/>
  </mergeCells>
  <dataValidations count="18">
    <dataValidation type="list" allowBlank="1" showInputMessage="1" showErrorMessage="1" sqref="J59 F63 D111 D116" xr:uid="{04B16361-D60E-48F4-BB17-9F5F805AA9F0}">
      <formula1>"0,1,2,3,4,5,6"</formula1>
    </dataValidation>
    <dataValidation type="list" allowBlank="1" showInputMessage="1" showErrorMessage="1" sqref="J44" xr:uid="{F816879B-0C1A-42A8-A80E-A2B331B971F9}">
      <formula1>"EC,Bar"</formula1>
    </dataValidation>
    <dataValidation type="list" allowBlank="1" showInputMessage="1" showErrorMessage="1" sqref="I41" xr:uid="{75E4082B-64C9-4840-A4DA-F6803C801A3E}">
      <formula1>"50€,100€"</formula1>
    </dataValidation>
    <dataValidation type="list" allowBlank="1" showInputMessage="1" showErrorMessage="1" sqref="D62 J66 F80 D126 D89" xr:uid="{647EE53C-C93C-49D2-BD82-4698185C8B07}">
      <formula1>"0,1,2,3,4,5"</formula1>
    </dataValidation>
    <dataValidation type="list" allowBlank="1" showInputMessage="1" showErrorMessage="1" sqref="D63 D86" xr:uid="{7719941A-9729-46DE-9F75-A1626A6C0749}">
      <formula1>"0,1,2,3,4,5,6,7,8,9"</formula1>
    </dataValidation>
    <dataValidation type="list" allowBlank="1" showInputMessage="1" showErrorMessage="1" sqref="F62 F66 F92" xr:uid="{D99952F3-F863-425A-AA3A-564A44DC0F07}">
      <formula1>"0,1,2,3,4,5,6,7,8,9,10"</formula1>
    </dataValidation>
    <dataValidation type="list" allowBlank="1" showInputMessage="1" showErrorMessage="1" sqref="H62 J69:J74 F101 D101 D104 H104 D120 D129 H95" xr:uid="{510BB195-DFD1-4C31-BB83-BAFAFB125889}">
      <formula1>"0,1,2"</formula1>
    </dataValidation>
    <dataValidation type="list" allowBlank="1" showInputMessage="1" showErrorMessage="1" sqref="L62 F86 F126 D95" xr:uid="{A529C36B-433F-4E31-A91F-B3E3D7697255}">
      <formula1>"0,1,2,3"</formula1>
    </dataValidation>
    <dataValidation type="list" allowBlank="1" showInputMessage="1" showErrorMessage="1" sqref="J62 F67 D66 D80 D83 D107 F107" xr:uid="{63809D5E-17FF-48F4-972E-278D114E6E96}">
      <formula1>"0,1,2,3,4,5,6,7,8,9,10,11,12"</formula1>
    </dataValidation>
    <dataValidation type="list" allowBlank="1" showInputMessage="1" showErrorMessage="1" sqref="H63:I63 D130 D105 H116 D122:D123 H122:H123 D98" xr:uid="{0A556218-EDF4-4636-A5B1-F977AAB6DAFC}">
      <formula1>"0,1"</formula1>
    </dataValidation>
    <dataValidation type="list" allowBlank="1" showInputMessage="1" showErrorMessage="1" sqref="D67 H83" xr:uid="{85939593-F29F-41C5-BB0E-E97D7F71B479}">
      <formula1>"0,1,2,3,4,5,6,7,8,9,10,11,12,13,14,15,16,17,18,19,20,21,22,23,24"</formula1>
    </dataValidation>
    <dataValidation type="list" allowBlank="1" showInputMessage="1" showErrorMessage="1" sqref="D77 D115" xr:uid="{B46961D7-3800-41C2-B845-4D5E5C05E6C7}">
      <formula1>"0,1,2,3,4,5,6,7,8"</formula1>
    </dataValidation>
    <dataValidation type="list" allowBlank="1" showInputMessage="1" showErrorMessage="1" sqref="D119 F111 H115 F89" xr:uid="{613AE5E6-B8B5-4BFD-9609-A599BAC90611}">
      <formula1>"0,1,2,3,4"</formula1>
    </dataValidation>
    <dataValidation type="list" allowBlank="1" showInputMessage="1" showErrorMessage="1" sqref="F83" xr:uid="{D39FE549-90EE-4C1F-A763-46E991BE9795}">
      <formula1>"0,1,2,3,4,5,6,7,8,9,10,11,12,13,14,15,16,17,18,19,20"</formula1>
    </dataValidation>
    <dataValidation type="list" allowBlank="1" showInputMessage="1" showErrorMessage="1" sqref="L132" xr:uid="{3CD24955-4F30-49C2-9213-2A4BEF473173}">
      <formula1>"0,1,2,3,4,5,6,7,8,9,10,11,12,13,14"</formula1>
    </dataValidation>
    <dataValidation type="list" allowBlank="1" showInputMessage="1" showErrorMessage="1" sqref="L133 F135 D135" xr:uid="{847CEEEA-DB9A-48AD-90D2-B6C6614D86A8}">
      <formula1>"0,1,2,3,4,5,6,7,8,9,10,11"</formula1>
    </dataValidation>
    <dataValidation type="list" allowBlank="1" showInputMessage="1" showErrorMessage="1" sqref="E50:F50" xr:uid="{33C2FB07-A817-40EC-928F-5B19605185E8}">
      <formula1>"1,2,3,4,5,6"</formula1>
    </dataValidation>
    <dataValidation type="list" allowBlank="1" showInputMessage="1" showErrorMessage="1" sqref="D92" xr:uid="{14D85355-B02D-4265-ACD9-84FE82F47909}">
      <formula1>"26,27,28,29,30,31,32,33,34,35,36,37,38,39,40,41,42,43,44,45,46,47,48,49,51"</formula1>
    </dataValidation>
  </dataValidations>
  <pageMargins left="0.70866141732283472" right="0.70866141732283472" top="0.78740157480314965" bottom="0.78740157480314965" header="0.31496062992125984" footer="0.31496062992125984"/>
  <pageSetup paperSize="9" scale="38" fitToHeight="0" orientation="portrait" r:id="rId1"/>
  <headerFooter>
    <oddHeader>&amp;R&amp;G</oddHeader>
    <oddFooter>&amp;L&amp;G&amp;C&amp;K02-017DAV Kaiserslautern · LUDWIG-THOMA-STRAßE 1 · 67663 KAISERSLAUTERN&amp;R&amp;K02-023Seite &amp;P von &amp;N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Materialliste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 Kaiserslautern</dc:creator>
  <cp:lastModifiedBy>Hannah Sunde (DAV Kaiserslautern)</cp:lastModifiedBy>
  <cp:lastPrinted>2026-05-08T16:50:03Z</cp:lastPrinted>
  <dcterms:created xsi:type="dcterms:W3CDTF">2015-06-05T18:19:34Z</dcterms:created>
  <dcterms:modified xsi:type="dcterms:W3CDTF">2026-05-08T17:31:45Z</dcterms:modified>
</cp:coreProperties>
</file>